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2023\О балансе электрической энергии (абзац 2 п. 19 г)\2023\"/>
    </mc:Choice>
  </mc:AlternateContent>
  <bookViews>
    <workbookView xWindow="0" yWindow="0" windowWidth="28800" windowHeight="12180"/>
  </bookViews>
  <sheets>
    <sheet name="кэс октябрь" sheetId="23" r:id="rId1"/>
  </sheets>
  <definedNames>
    <definedName name="_xlnm.Print_Area" localSheetId="0">'кэс октябрь'!$A$1:$J$147</definedName>
  </definedNames>
  <calcPr calcId="162913"/>
</workbook>
</file>

<file path=xl/calcChain.xml><?xml version="1.0" encoding="utf-8"?>
<calcChain xmlns="http://schemas.openxmlformats.org/spreadsheetml/2006/main">
  <c r="N5" i="23" l="1"/>
  <c r="W5" i="23"/>
  <c r="X5" i="23"/>
  <c r="K6" i="23"/>
  <c r="L6" i="23"/>
  <c r="W6" i="23"/>
  <c r="X6" i="23"/>
  <c r="K7" i="23"/>
  <c r="L7" i="23"/>
  <c r="W7" i="23"/>
  <c r="X7" i="23"/>
  <c r="K9" i="23"/>
  <c r="L9" i="23"/>
  <c r="W9" i="23"/>
  <c r="X9" i="23"/>
  <c r="W12" i="23"/>
  <c r="X12" i="23"/>
  <c r="M13" i="23"/>
  <c r="N13" i="23"/>
  <c r="W13" i="23"/>
  <c r="X13" i="23"/>
  <c r="K15" i="23"/>
  <c r="L15" i="23"/>
  <c r="W15" i="23"/>
  <c r="X15" i="23"/>
  <c r="K18" i="23"/>
  <c r="L18" i="23"/>
  <c r="W18" i="23"/>
  <c r="X18" i="23"/>
  <c r="K19" i="23"/>
  <c r="L19" i="23"/>
  <c r="W19" i="23"/>
  <c r="X19" i="23"/>
  <c r="K21" i="23"/>
  <c r="L21" i="23"/>
  <c r="W21" i="23"/>
  <c r="X21" i="23"/>
  <c r="K23" i="23"/>
  <c r="L23" i="23"/>
  <c r="W23" i="23"/>
  <c r="X23" i="23"/>
  <c r="K24" i="23"/>
  <c r="L24" i="23"/>
  <c r="W24" i="23"/>
  <c r="X24" i="23"/>
  <c r="K25" i="23"/>
  <c r="L25" i="23"/>
  <c r="W25" i="23"/>
  <c r="X25" i="23"/>
  <c r="K26" i="23"/>
  <c r="L26" i="23"/>
  <c r="W26" i="23"/>
  <c r="X26" i="23"/>
  <c r="K27" i="23"/>
  <c r="L27" i="23"/>
  <c r="W27" i="23"/>
  <c r="X27" i="23"/>
  <c r="K28" i="23"/>
  <c r="L28" i="23"/>
  <c r="W28" i="23"/>
  <c r="X28" i="23"/>
  <c r="K29" i="23"/>
  <c r="L29" i="23"/>
  <c r="W29" i="23"/>
  <c r="X29" i="23"/>
  <c r="K30" i="23"/>
  <c r="L30" i="23"/>
  <c r="W30" i="23"/>
  <c r="X30" i="23"/>
  <c r="K31" i="23"/>
  <c r="L31" i="23"/>
  <c r="W31" i="23"/>
  <c r="X31" i="23"/>
  <c r="K32" i="23"/>
  <c r="L32" i="23"/>
  <c r="W32" i="23"/>
  <c r="X32" i="23"/>
  <c r="K34" i="23"/>
  <c r="L34" i="23"/>
  <c r="W34" i="23"/>
  <c r="X34" i="23"/>
  <c r="K35" i="23"/>
  <c r="L35" i="23"/>
  <c r="W35" i="23"/>
  <c r="X35" i="23"/>
  <c r="K37" i="23"/>
  <c r="L37" i="23"/>
  <c r="W37" i="23"/>
  <c r="X37" i="23"/>
  <c r="K39" i="23"/>
  <c r="L39" i="23"/>
  <c r="W39" i="23"/>
  <c r="X39" i="23"/>
  <c r="K40" i="23"/>
  <c r="L40" i="23"/>
  <c r="W40" i="23"/>
  <c r="X40" i="23"/>
  <c r="K41" i="23"/>
  <c r="L41" i="23"/>
  <c r="W41" i="23"/>
  <c r="X41" i="23"/>
  <c r="K42" i="23"/>
  <c r="L42" i="23"/>
  <c r="W42" i="23"/>
  <c r="X42" i="23"/>
  <c r="K43" i="23"/>
  <c r="L43" i="23"/>
  <c r="W43" i="23"/>
  <c r="X43" i="23"/>
  <c r="K44" i="23"/>
  <c r="L44" i="23"/>
  <c r="W44" i="23"/>
  <c r="X44" i="23"/>
  <c r="K45" i="23"/>
  <c r="L45" i="23"/>
  <c r="W45" i="23"/>
  <c r="X45" i="23"/>
  <c r="K46" i="23"/>
  <c r="L46" i="23"/>
  <c r="W46" i="23"/>
  <c r="X46" i="23"/>
  <c r="K47" i="23"/>
  <c r="L47" i="23"/>
  <c r="W47" i="23"/>
  <c r="X47" i="23"/>
  <c r="K48" i="23"/>
  <c r="L48" i="23"/>
  <c r="W48" i="23"/>
  <c r="X48" i="23"/>
  <c r="K49" i="23"/>
  <c r="L49" i="23"/>
  <c r="W49" i="23"/>
  <c r="X49" i="23"/>
  <c r="K50" i="23"/>
  <c r="L50" i="23"/>
  <c r="W50" i="23"/>
  <c r="X50" i="23"/>
  <c r="K51" i="23"/>
  <c r="L51" i="23"/>
  <c r="W51" i="23"/>
  <c r="X51" i="23"/>
  <c r="K52" i="23"/>
  <c r="L52" i="23"/>
  <c r="W52" i="23"/>
  <c r="X52" i="23"/>
  <c r="K53" i="23"/>
  <c r="L53" i="23"/>
  <c r="W53" i="23"/>
  <c r="X53" i="23"/>
  <c r="K54" i="23"/>
  <c r="L54" i="23"/>
  <c r="W54" i="23"/>
  <c r="X54" i="23"/>
  <c r="K55" i="23"/>
  <c r="L55" i="23"/>
  <c r="W55" i="23"/>
  <c r="X55" i="23"/>
  <c r="K56" i="23"/>
  <c r="L56" i="23"/>
  <c r="W56" i="23"/>
  <c r="X56" i="23"/>
  <c r="K57" i="23"/>
  <c r="L57" i="23"/>
  <c r="W57" i="23"/>
  <c r="X57" i="23"/>
  <c r="K58" i="23"/>
  <c r="L58" i="23"/>
  <c r="W58" i="23"/>
  <c r="X58" i="23"/>
  <c r="K59" i="23"/>
  <c r="L59" i="23"/>
  <c r="W59" i="23"/>
  <c r="X59" i="23"/>
  <c r="K60" i="23"/>
  <c r="L60" i="23"/>
  <c r="W60" i="23"/>
  <c r="X60" i="23"/>
  <c r="K61" i="23"/>
  <c r="L61" i="23"/>
  <c r="W61" i="23"/>
  <c r="X61" i="23"/>
  <c r="K62" i="23"/>
  <c r="L62" i="23"/>
  <c r="W62" i="23"/>
  <c r="X62" i="23"/>
  <c r="K63" i="23"/>
  <c r="L63" i="23"/>
  <c r="W63" i="23"/>
  <c r="X63" i="23"/>
  <c r="K64" i="23"/>
  <c r="L64" i="23"/>
  <c r="W64" i="23"/>
  <c r="X64" i="23"/>
  <c r="K65" i="23"/>
  <c r="L65" i="23"/>
  <c r="W65" i="23"/>
  <c r="X65" i="23"/>
  <c r="K66" i="23"/>
  <c r="L66" i="23"/>
  <c r="W66" i="23"/>
  <c r="X66" i="23"/>
  <c r="K67" i="23"/>
  <c r="L67" i="23"/>
  <c r="W67" i="23"/>
  <c r="X67" i="23"/>
  <c r="K68" i="23"/>
  <c r="L68" i="23"/>
  <c r="W68" i="23"/>
  <c r="X68" i="23"/>
  <c r="K69" i="23"/>
  <c r="L69" i="23"/>
  <c r="W69" i="23"/>
  <c r="X69" i="23"/>
  <c r="K70" i="23"/>
  <c r="L70" i="23"/>
  <c r="W70" i="23"/>
  <c r="X70" i="23"/>
  <c r="K71" i="23"/>
  <c r="L71" i="23"/>
  <c r="W71" i="23"/>
  <c r="X71" i="23"/>
  <c r="K72" i="23"/>
  <c r="L72" i="23"/>
  <c r="W72" i="23"/>
  <c r="X72" i="23"/>
  <c r="K73" i="23"/>
  <c r="L73" i="23"/>
  <c r="W73" i="23"/>
  <c r="X73" i="23"/>
  <c r="K74" i="23"/>
  <c r="L74" i="23"/>
  <c r="W74" i="23"/>
  <c r="X74" i="23"/>
  <c r="K75" i="23"/>
  <c r="L75" i="23"/>
  <c r="W75" i="23"/>
  <c r="X75" i="23"/>
  <c r="K76" i="23"/>
  <c r="L76" i="23"/>
  <c r="W76" i="23"/>
  <c r="X76" i="23"/>
  <c r="K77" i="23"/>
  <c r="L77" i="23"/>
  <c r="W77" i="23"/>
  <c r="X77" i="23"/>
  <c r="K78" i="23"/>
  <c r="L78" i="23"/>
  <c r="W78" i="23"/>
  <c r="X78" i="23"/>
  <c r="K79" i="23"/>
  <c r="L79" i="23"/>
  <c r="W79" i="23"/>
  <c r="X79" i="23"/>
  <c r="K80" i="23"/>
  <c r="L80" i="23"/>
  <c r="W80" i="23"/>
  <c r="X80" i="23"/>
  <c r="K81" i="23"/>
  <c r="L81" i="23"/>
  <c r="W81" i="23"/>
  <c r="X81" i="23"/>
  <c r="K82" i="23"/>
  <c r="L82" i="23"/>
  <c r="W82" i="23"/>
  <c r="X82" i="23"/>
  <c r="K83" i="23"/>
  <c r="L83" i="23"/>
  <c r="W83" i="23"/>
  <c r="X83" i="23"/>
  <c r="K84" i="23"/>
  <c r="L84" i="23"/>
  <c r="W84" i="23"/>
  <c r="X84" i="23"/>
  <c r="K85" i="23"/>
  <c r="L85" i="23"/>
  <c r="W85" i="23"/>
  <c r="X85" i="23"/>
  <c r="K86" i="23"/>
  <c r="L86" i="23"/>
  <c r="W86" i="23"/>
  <c r="X86" i="23"/>
  <c r="K87" i="23"/>
  <c r="L87" i="23"/>
  <c r="W87" i="23"/>
  <c r="X87" i="23"/>
  <c r="K88" i="23"/>
  <c r="L88" i="23"/>
  <c r="W88" i="23"/>
  <c r="X88" i="23"/>
  <c r="K89" i="23"/>
  <c r="L89" i="23"/>
  <c r="W89" i="23"/>
  <c r="X89" i="23"/>
  <c r="K90" i="23"/>
  <c r="L90" i="23"/>
  <c r="W90" i="23"/>
  <c r="X90" i="23"/>
  <c r="K91" i="23"/>
  <c r="L91" i="23"/>
  <c r="W91" i="23"/>
  <c r="X91" i="23"/>
  <c r="K92" i="23"/>
  <c r="L92" i="23"/>
  <c r="W92" i="23"/>
  <c r="X92" i="23"/>
  <c r="K93" i="23"/>
  <c r="L93" i="23"/>
  <c r="W93" i="23"/>
  <c r="X93" i="23"/>
  <c r="K95" i="23"/>
  <c r="L95" i="23"/>
  <c r="W95" i="23"/>
  <c r="X95" i="23"/>
  <c r="K96" i="23"/>
  <c r="L96" i="23"/>
  <c r="W96" i="23"/>
  <c r="X96" i="23"/>
  <c r="K98" i="23"/>
  <c r="L98" i="23"/>
  <c r="W98" i="23"/>
  <c r="X98" i="23"/>
  <c r="W100" i="23"/>
  <c r="X100" i="23"/>
  <c r="K104" i="23"/>
  <c r="L104" i="23"/>
  <c r="W104" i="23"/>
  <c r="X104" i="23"/>
  <c r="W105" i="23"/>
  <c r="X105" i="23"/>
  <c r="K106" i="23"/>
  <c r="L106" i="23"/>
  <c r="W106" i="23"/>
  <c r="X106" i="23"/>
  <c r="K107" i="23"/>
  <c r="L107" i="23"/>
  <c r="W107" i="23"/>
  <c r="X107" i="23"/>
  <c r="K108" i="23"/>
  <c r="L108" i="23"/>
  <c r="W108" i="23"/>
  <c r="X108" i="23"/>
  <c r="K110" i="23"/>
  <c r="L110" i="23"/>
  <c r="W110" i="23"/>
  <c r="X110" i="23"/>
  <c r="K112" i="23"/>
  <c r="L112" i="23"/>
  <c r="W112" i="23"/>
  <c r="X112" i="23"/>
  <c r="K116" i="23"/>
  <c r="L116" i="23"/>
  <c r="W116" i="23"/>
  <c r="X116" i="23"/>
  <c r="K117" i="23"/>
  <c r="L117" i="23"/>
  <c r="W117" i="23"/>
  <c r="X117" i="23"/>
  <c r="K119" i="23"/>
  <c r="L119" i="23"/>
  <c r="W119" i="23"/>
  <c r="X119" i="23"/>
  <c r="W120" i="23"/>
  <c r="X120" i="23"/>
  <c r="W121" i="23"/>
  <c r="X121" i="23"/>
  <c r="K122" i="23"/>
  <c r="L122" i="23"/>
  <c r="W122" i="23"/>
  <c r="X122" i="23"/>
  <c r="K125" i="23"/>
  <c r="L125" i="23"/>
  <c r="W125" i="23"/>
  <c r="X125" i="23"/>
  <c r="K127" i="23"/>
  <c r="L127" i="23"/>
  <c r="W127" i="23"/>
  <c r="X127" i="23"/>
  <c r="K128" i="23"/>
  <c r="L128" i="23"/>
  <c r="W128" i="23"/>
  <c r="X128" i="23"/>
  <c r="K129" i="23"/>
  <c r="L129" i="23"/>
  <c r="W129" i="23"/>
  <c r="X129" i="23"/>
  <c r="F132" i="23" l="1"/>
  <c r="E132" i="23"/>
  <c r="D132" i="23"/>
  <c r="C132" i="23"/>
  <c r="F130" i="23"/>
  <c r="Z130" i="23" s="1"/>
  <c r="E130" i="23"/>
  <c r="Y130" i="23" s="1"/>
  <c r="D130" i="23"/>
  <c r="C130" i="23"/>
  <c r="AC129" i="23"/>
  <c r="AB129" i="23"/>
  <c r="AA129" i="23"/>
  <c r="Z129" i="23"/>
  <c r="Y129" i="23"/>
  <c r="AC128" i="23"/>
  <c r="AB128" i="23"/>
  <c r="AA128" i="23"/>
  <c r="Z128" i="23"/>
  <c r="Y128" i="23"/>
  <c r="AC127" i="23"/>
  <c r="AB127" i="23"/>
  <c r="AA127" i="23"/>
  <c r="Z127" i="23"/>
  <c r="Y127" i="23"/>
  <c r="AC125" i="23"/>
  <c r="AB125" i="23"/>
  <c r="AA125" i="23"/>
  <c r="Z125" i="23"/>
  <c r="Y125" i="23"/>
  <c r="AC122" i="23"/>
  <c r="AB122" i="23"/>
  <c r="AA122" i="23"/>
  <c r="Z122" i="23"/>
  <c r="Y122" i="23"/>
  <c r="Z121" i="23"/>
  <c r="Y121" i="23"/>
  <c r="H121" i="23"/>
  <c r="G121" i="23"/>
  <c r="Z120" i="23"/>
  <c r="Y120" i="23"/>
  <c r="H120" i="23"/>
  <c r="G120" i="23"/>
  <c r="AC119" i="23"/>
  <c r="AB119" i="23"/>
  <c r="AA119" i="23"/>
  <c r="Z119" i="23"/>
  <c r="Y119" i="23"/>
  <c r="F118" i="23"/>
  <c r="Z118" i="23" s="1"/>
  <c r="E118" i="23"/>
  <c r="Y118" i="23" s="1"/>
  <c r="D118" i="23"/>
  <c r="C118" i="23"/>
  <c r="AC117" i="23"/>
  <c r="AB117" i="23"/>
  <c r="AA117" i="23"/>
  <c r="Z117" i="23"/>
  <c r="Y117" i="23"/>
  <c r="AC116" i="23"/>
  <c r="AB116" i="23"/>
  <c r="AA116" i="23"/>
  <c r="Z116" i="23"/>
  <c r="Y116" i="23"/>
  <c r="E115" i="23"/>
  <c r="Y115" i="23" s="1"/>
  <c r="AC112" i="23"/>
  <c r="AB112" i="23"/>
  <c r="AA112" i="23"/>
  <c r="Z112" i="23"/>
  <c r="Y112" i="23"/>
  <c r="F111" i="23"/>
  <c r="Z111" i="23" s="1"/>
  <c r="E111" i="23"/>
  <c r="Y111" i="23" s="1"/>
  <c r="D111" i="23"/>
  <c r="C111" i="23"/>
  <c r="AC110" i="23"/>
  <c r="AB110" i="23"/>
  <c r="AA110" i="23"/>
  <c r="Z110" i="23"/>
  <c r="Y110" i="23"/>
  <c r="AC108" i="23"/>
  <c r="AB108" i="23"/>
  <c r="AA108" i="23"/>
  <c r="Z108" i="23"/>
  <c r="Y108" i="23"/>
  <c r="AC107" i="23"/>
  <c r="AB107" i="23"/>
  <c r="AA107" i="23"/>
  <c r="Z107" i="23"/>
  <c r="Y107" i="23"/>
  <c r="AC106" i="23"/>
  <c r="AB106" i="23"/>
  <c r="AA106" i="23"/>
  <c r="Z106" i="23"/>
  <c r="Y106" i="23"/>
  <c r="Z105" i="23"/>
  <c r="Y105" i="23"/>
  <c r="G105" i="23"/>
  <c r="AC104" i="23"/>
  <c r="AB104" i="23"/>
  <c r="AA104" i="23"/>
  <c r="Z104" i="23"/>
  <c r="Y104" i="23"/>
  <c r="F103" i="23"/>
  <c r="E103" i="23"/>
  <c r="E124" i="23" s="1"/>
  <c r="D103" i="23"/>
  <c r="C103" i="23"/>
  <c r="F101" i="23"/>
  <c r="F33" i="23" s="1"/>
  <c r="F38" i="23" s="1"/>
  <c r="Z38" i="23" s="1"/>
  <c r="E101" i="23"/>
  <c r="Y101" i="23" s="1"/>
  <c r="D101" i="23"/>
  <c r="C101" i="23"/>
  <c r="Z100" i="23"/>
  <c r="Y100" i="23"/>
  <c r="H100" i="23"/>
  <c r="G100" i="23"/>
  <c r="AC98" i="23"/>
  <c r="AB98" i="23"/>
  <c r="AA98" i="23"/>
  <c r="Z98" i="23"/>
  <c r="Y98" i="23"/>
  <c r="AC96" i="23"/>
  <c r="AB96" i="23"/>
  <c r="AA96" i="23"/>
  <c r="Z96" i="23"/>
  <c r="Y96" i="23"/>
  <c r="AC95" i="23"/>
  <c r="AB95" i="23"/>
  <c r="AA95" i="23"/>
  <c r="Z95" i="23"/>
  <c r="Y95" i="23"/>
  <c r="E94" i="23"/>
  <c r="E102" i="23" s="1"/>
  <c r="AC93" i="23"/>
  <c r="AB93" i="23"/>
  <c r="AA93" i="23"/>
  <c r="Z93" i="23"/>
  <c r="Y93" i="23"/>
  <c r="AC92" i="23"/>
  <c r="AB92" i="23"/>
  <c r="AA92" i="23"/>
  <c r="Z92" i="23"/>
  <c r="Y92" i="23"/>
  <c r="AC91" i="23"/>
  <c r="AB91" i="23"/>
  <c r="AA91" i="23"/>
  <c r="Z91" i="23"/>
  <c r="Y91" i="23"/>
  <c r="AC90" i="23"/>
  <c r="AB90" i="23"/>
  <c r="AA90" i="23"/>
  <c r="Z90" i="23"/>
  <c r="Y90" i="23"/>
  <c r="AC89" i="23"/>
  <c r="AB89" i="23"/>
  <c r="AA89" i="23"/>
  <c r="Z89" i="23"/>
  <c r="Y89" i="23"/>
  <c r="AC88" i="23"/>
  <c r="AB88" i="23"/>
  <c r="AA88" i="23"/>
  <c r="Z88" i="23"/>
  <c r="Y88" i="23"/>
  <c r="AC87" i="23"/>
  <c r="AB87" i="23"/>
  <c r="AA87" i="23"/>
  <c r="Z87" i="23"/>
  <c r="Y87" i="23"/>
  <c r="AC86" i="23"/>
  <c r="AB86" i="23"/>
  <c r="AA86" i="23"/>
  <c r="Z86" i="23"/>
  <c r="Y86" i="23"/>
  <c r="AC85" i="23"/>
  <c r="AB85" i="23"/>
  <c r="AA85" i="23"/>
  <c r="Z85" i="23"/>
  <c r="Y85" i="23"/>
  <c r="AC84" i="23"/>
  <c r="AB84" i="23"/>
  <c r="AA84" i="23"/>
  <c r="Z84" i="23"/>
  <c r="Y84" i="23"/>
  <c r="AC83" i="23"/>
  <c r="AB83" i="23"/>
  <c r="AA83" i="23"/>
  <c r="Z83" i="23"/>
  <c r="Y83" i="23"/>
  <c r="AC82" i="23"/>
  <c r="AB82" i="23"/>
  <c r="AA82" i="23"/>
  <c r="Z82" i="23"/>
  <c r="Y82" i="23"/>
  <c r="AC81" i="23"/>
  <c r="AB81" i="23"/>
  <c r="AA81" i="23"/>
  <c r="Z81" i="23"/>
  <c r="Y81" i="23"/>
  <c r="AC80" i="23"/>
  <c r="AB80" i="23"/>
  <c r="AA80" i="23"/>
  <c r="Z80" i="23"/>
  <c r="Y80" i="23"/>
  <c r="AC79" i="23"/>
  <c r="AB79" i="23"/>
  <c r="AA79" i="23"/>
  <c r="Z79" i="23"/>
  <c r="Y79" i="23"/>
  <c r="AC78" i="23"/>
  <c r="AB78" i="23"/>
  <c r="AA78" i="23"/>
  <c r="Z78" i="23"/>
  <c r="Y78" i="23"/>
  <c r="AC77" i="23"/>
  <c r="AB77" i="23"/>
  <c r="AA77" i="23"/>
  <c r="Z77" i="23"/>
  <c r="Y77" i="23"/>
  <c r="AC76" i="23"/>
  <c r="AB76" i="23"/>
  <c r="AA76" i="23"/>
  <c r="Z76" i="23"/>
  <c r="Y76" i="23"/>
  <c r="AC75" i="23"/>
  <c r="AB75" i="23"/>
  <c r="AA75" i="23"/>
  <c r="Z75" i="23"/>
  <c r="Y75" i="23"/>
  <c r="AC74" i="23"/>
  <c r="AB74" i="23"/>
  <c r="AA74" i="23"/>
  <c r="Z74" i="23"/>
  <c r="Y74" i="23"/>
  <c r="AC73" i="23"/>
  <c r="AB73" i="23"/>
  <c r="AA73" i="23"/>
  <c r="Z73" i="23"/>
  <c r="Y73" i="23"/>
  <c r="AC72" i="23"/>
  <c r="AB72" i="23"/>
  <c r="AA72" i="23"/>
  <c r="Z72" i="23"/>
  <c r="Y72" i="23"/>
  <c r="AC71" i="23"/>
  <c r="AB71" i="23"/>
  <c r="AA71" i="23"/>
  <c r="Z71" i="23"/>
  <c r="Y71" i="23"/>
  <c r="AC70" i="23"/>
  <c r="AB70" i="23"/>
  <c r="AA70" i="23"/>
  <c r="Z70" i="23"/>
  <c r="Y70" i="23"/>
  <c r="AC69" i="23"/>
  <c r="AB69" i="23"/>
  <c r="AA69" i="23"/>
  <c r="Z69" i="23"/>
  <c r="Y69" i="23"/>
  <c r="AC68" i="23"/>
  <c r="AB68" i="23"/>
  <c r="AA68" i="23"/>
  <c r="Z68" i="23"/>
  <c r="Y68" i="23"/>
  <c r="AC67" i="23"/>
  <c r="AB67" i="23"/>
  <c r="AA67" i="23"/>
  <c r="Z67" i="23"/>
  <c r="Y67" i="23"/>
  <c r="AC66" i="23"/>
  <c r="AB66" i="23"/>
  <c r="AA66" i="23"/>
  <c r="Z66" i="23"/>
  <c r="Y66" i="23"/>
  <c r="AC65" i="23"/>
  <c r="AB65" i="23"/>
  <c r="AA65" i="23"/>
  <c r="Z65" i="23"/>
  <c r="Y65" i="23"/>
  <c r="AC64" i="23"/>
  <c r="AB64" i="23"/>
  <c r="AA64" i="23"/>
  <c r="Z64" i="23"/>
  <c r="Y64" i="23"/>
  <c r="AC63" i="23"/>
  <c r="AB63" i="23"/>
  <c r="AA63" i="23"/>
  <c r="Z63" i="23"/>
  <c r="Y63" i="23"/>
  <c r="AC62" i="23"/>
  <c r="AB62" i="23"/>
  <c r="AA62" i="23"/>
  <c r="Z62" i="23"/>
  <c r="Y62" i="23"/>
  <c r="AC61" i="23"/>
  <c r="AB61" i="23"/>
  <c r="AA61" i="23"/>
  <c r="Z61" i="23"/>
  <c r="Y61" i="23"/>
  <c r="AC60" i="23"/>
  <c r="AB60" i="23"/>
  <c r="AA60" i="23"/>
  <c r="Z60" i="23"/>
  <c r="Y60" i="23"/>
  <c r="AC59" i="23"/>
  <c r="AB59" i="23"/>
  <c r="AA59" i="23"/>
  <c r="Z59" i="23"/>
  <c r="Y59" i="23"/>
  <c r="AC58" i="23"/>
  <c r="AB58" i="23"/>
  <c r="AA58" i="23"/>
  <c r="Z58" i="23"/>
  <c r="Y58" i="23"/>
  <c r="AC57" i="23"/>
  <c r="AB57" i="23"/>
  <c r="AA57" i="23"/>
  <c r="Z57" i="23"/>
  <c r="Y57" i="23"/>
  <c r="AC56" i="23"/>
  <c r="AB56" i="23"/>
  <c r="AA56" i="23"/>
  <c r="Z56" i="23"/>
  <c r="Y56" i="23"/>
  <c r="AC55" i="23"/>
  <c r="AB55" i="23"/>
  <c r="AA55" i="23"/>
  <c r="Z55" i="23"/>
  <c r="Y55" i="23"/>
  <c r="AC54" i="23"/>
  <c r="AB54" i="23"/>
  <c r="AA54" i="23"/>
  <c r="Z54" i="23"/>
  <c r="Y54" i="23"/>
  <c r="AC53" i="23"/>
  <c r="AB53" i="23"/>
  <c r="AA53" i="23"/>
  <c r="Z53" i="23"/>
  <c r="Y53" i="23"/>
  <c r="AC52" i="23"/>
  <c r="AB52" i="23"/>
  <c r="AA52" i="23"/>
  <c r="Z52" i="23"/>
  <c r="Y52" i="23"/>
  <c r="AC51" i="23"/>
  <c r="AB51" i="23"/>
  <c r="AA51" i="23"/>
  <c r="Z51" i="23"/>
  <c r="Y51" i="23"/>
  <c r="AC50" i="23"/>
  <c r="AB50" i="23"/>
  <c r="AA50" i="23"/>
  <c r="Z50" i="23"/>
  <c r="Y50" i="23"/>
  <c r="AC49" i="23"/>
  <c r="AB49" i="23"/>
  <c r="AA49" i="23"/>
  <c r="Z49" i="23"/>
  <c r="Y49" i="23"/>
  <c r="AC48" i="23"/>
  <c r="AB48" i="23"/>
  <c r="AA48" i="23"/>
  <c r="Z48" i="23"/>
  <c r="Y48" i="23"/>
  <c r="AC47" i="23"/>
  <c r="AB47" i="23"/>
  <c r="AA47" i="23"/>
  <c r="Z47" i="23"/>
  <c r="Y47" i="23"/>
  <c r="AC46" i="23"/>
  <c r="AB46" i="23"/>
  <c r="AA46" i="23"/>
  <c r="Z46" i="23"/>
  <c r="Y46" i="23"/>
  <c r="AC45" i="23"/>
  <c r="AB45" i="23"/>
  <c r="AA45" i="23"/>
  <c r="Z45" i="23"/>
  <c r="Y45" i="23"/>
  <c r="AC44" i="23"/>
  <c r="AB44" i="23"/>
  <c r="AA44" i="23"/>
  <c r="Z44" i="23"/>
  <c r="Y44" i="23"/>
  <c r="AC43" i="23"/>
  <c r="AB43" i="23"/>
  <c r="AA43" i="23"/>
  <c r="Z43" i="23"/>
  <c r="Y43" i="23"/>
  <c r="AC42" i="23"/>
  <c r="AB42" i="23"/>
  <c r="AA42" i="23"/>
  <c r="Z42" i="23"/>
  <c r="Y42" i="23"/>
  <c r="AC41" i="23"/>
  <c r="AB41" i="23"/>
  <c r="AA41" i="23"/>
  <c r="Z41" i="23"/>
  <c r="Y41" i="23"/>
  <c r="AC40" i="23"/>
  <c r="AB40" i="23"/>
  <c r="AA40" i="23"/>
  <c r="Z40" i="23"/>
  <c r="Y40" i="23"/>
  <c r="AC39" i="23"/>
  <c r="AB39" i="23"/>
  <c r="AA39" i="23"/>
  <c r="Z39" i="23"/>
  <c r="Y39" i="23"/>
  <c r="AC37" i="23"/>
  <c r="AB37" i="23"/>
  <c r="AA37" i="23"/>
  <c r="Z37" i="23"/>
  <c r="Y37" i="23"/>
  <c r="AC35" i="23"/>
  <c r="AB35" i="23"/>
  <c r="AA35" i="23"/>
  <c r="Z35" i="23"/>
  <c r="Y35" i="23"/>
  <c r="AC34" i="23"/>
  <c r="AB34" i="23"/>
  <c r="AA34" i="23"/>
  <c r="Z34" i="23"/>
  <c r="Y34" i="23"/>
  <c r="E33" i="23"/>
  <c r="E36" i="23" s="1"/>
  <c r="Y36" i="23" s="1"/>
  <c r="C33" i="23"/>
  <c r="AC32" i="23"/>
  <c r="AB32" i="23"/>
  <c r="AA32" i="23"/>
  <c r="Z32" i="23"/>
  <c r="Y32" i="23"/>
  <c r="AC31" i="23"/>
  <c r="AB31" i="23"/>
  <c r="AA31" i="23"/>
  <c r="Z31" i="23"/>
  <c r="Y31" i="23"/>
  <c r="AC30" i="23"/>
  <c r="AB30" i="23"/>
  <c r="AA30" i="23"/>
  <c r="Z30" i="23"/>
  <c r="Y30" i="23"/>
  <c r="AC29" i="23"/>
  <c r="AB29" i="23"/>
  <c r="AA29" i="23"/>
  <c r="Z29" i="23"/>
  <c r="Y29" i="23"/>
  <c r="AC28" i="23"/>
  <c r="AB28" i="23"/>
  <c r="AA28" i="23"/>
  <c r="Z28" i="23"/>
  <c r="Y28" i="23"/>
  <c r="AC27" i="23"/>
  <c r="AB27" i="23"/>
  <c r="AA27" i="23"/>
  <c r="Z27" i="23"/>
  <c r="Y27" i="23"/>
  <c r="AC26" i="23"/>
  <c r="AB26" i="23"/>
  <c r="AA26" i="23"/>
  <c r="Z26" i="23"/>
  <c r="Y26" i="23"/>
  <c r="AC25" i="23"/>
  <c r="AB25" i="23"/>
  <c r="AA25" i="23"/>
  <c r="Z25" i="23"/>
  <c r="Y25" i="23"/>
  <c r="AC24" i="23"/>
  <c r="AB24" i="23"/>
  <c r="AA24" i="23"/>
  <c r="Z24" i="23"/>
  <c r="Y24" i="23"/>
  <c r="AC23" i="23"/>
  <c r="AB23" i="23"/>
  <c r="AA23" i="23"/>
  <c r="Z23" i="23"/>
  <c r="Y23" i="23"/>
  <c r="AC21" i="23"/>
  <c r="AB21" i="23"/>
  <c r="AA21" i="23"/>
  <c r="Z21" i="23"/>
  <c r="Y21" i="23"/>
  <c r="AC19" i="23"/>
  <c r="AB19" i="23"/>
  <c r="AA19" i="23"/>
  <c r="Z19" i="23"/>
  <c r="Y19" i="23"/>
  <c r="AC18" i="23"/>
  <c r="AB18" i="23"/>
  <c r="AA18" i="23"/>
  <c r="Z18" i="23"/>
  <c r="Y18" i="23"/>
  <c r="AC17" i="23"/>
  <c r="H17" i="23"/>
  <c r="AB17" i="23" s="1"/>
  <c r="G17" i="23"/>
  <c r="AA17" i="23" s="1"/>
  <c r="F17" i="23"/>
  <c r="Z17" i="23" s="1"/>
  <c r="E17" i="23"/>
  <c r="Y17" i="23" s="1"/>
  <c r="D17" i="23"/>
  <c r="C17" i="23"/>
  <c r="AC15" i="23"/>
  <c r="AB15" i="23"/>
  <c r="AA15" i="23"/>
  <c r="Z15" i="23"/>
  <c r="Y15" i="23"/>
  <c r="F14" i="23"/>
  <c r="F16" i="23" s="1"/>
  <c r="Z16" i="23" s="1"/>
  <c r="E14" i="23"/>
  <c r="E16" i="23" s="1"/>
  <c r="Y16" i="23" s="1"/>
  <c r="D14" i="23"/>
  <c r="C14" i="23"/>
  <c r="Z13" i="23"/>
  <c r="Y13" i="23"/>
  <c r="H13" i="23"/>
  <c r="L13" i="23" s="1"/>
  <c r="G13" i="23"/>
  <c r="Z12" i="23"/>
  <c r="Y12" i="23"/>
  <c r="H12" i="23"/>
  <c r="G12" i="23"/>
  <c r="H11" i="23"/>
  <c r="H22" i="23" s="1"/>
  <c r="AB22" i="23" s="1"/>
  <c r="G11" i="23"/>
  <c r="G22" i="23" s="1"/>
  <c r="AA22" i="23" s="1"/>
  <c r="F11" i="23"/>
  <c r="F22" i="23" s="1"/>
  <c r="Z22" i="23" s="1"/>
  <c r="E11" i="23"/>
  <c r="E22" i="23" s="1"/>
  <c r="Y22" i="23" s="1"/>
  <c r="D11" i="23"/>
  <c r="C11" i="23"/>
  <c r="C10" i="23" s="1"/>
  <c r="AC9" i="23"/>
  <c r="AB9" i="23"/>
  <c r="AA9" i="23"/>
  <c r="Z9" i="23"/>
  <c r="Y9" i="23"/>
  <c r="F8" i="23"/>
  <c r="Z8" i="23" s="1"/>
  <c r="E8" i="23"/>
  <c r="Y8" i="23" s="1"/>
  <c r="D8" i="23"/>
  <c r="C8" i="23"/>
  <c r="AC7" i="23"/>
  <c r="AB7" i="23"/>
  <c r="AA7" i="23"/>
  <c r="Z7" i="23"/>
  <c r="Y7" i="23"/>
  <c r="AC6" i="23"/>
  <c r="AB6" i="23"/>
  <c r="AA6" i="23"/>
  <c r="Z6" i="23"/>
  <c r="Y6" i="23"/>
  <c r="AC5" i="23"/>
  <c r="Z5" i="23"/>
  <c r="Y5" i="23"/>
  <c r="H5" i="23"/>
  <c r="L5" i="23" s="1"/>
  <c r="G5" i="23"/>
  <c r="K5" i="23" s="1"/>
  <c r="C20" i="23" l="1"/>
  <c r="W10" i="23"/>
  <c r="X130" i="23"/>
  <c r="D22" i="23"/>
  <c r="L11" i="23"/>
  <c r="X11" i="23"/>
  <c r="H130" i="23"/>
  <c r="AB130" i="23" s="1"/>
  <c r="L120" i="23"/>
  <c r="W130" i="23"/>
  <c r="G111" i="23"/>
  <c r="AA111" i="23" s="1"/>
  <c r="K100" i="23"/>
  <c r="C124" i="23"/>
  <c r="K103" i="23"/>
  <c r="W103" i="23"/>
  <c r="W111" i="23"/>
  <c r="I8" i="23"/>
  <c r="AC8" i="23" s="1"/>
  <c r="W8" i="23"/>
  <c r="X8" i="23"/>
  <c r="L8" i="23"/>
  <c r="H111" i="23"/>
  <c r="AB111" i="23" s="1"/>
  <c r="L100" i="23"/>
  <c r="X103" i="23"/>
  <c r="AA105" i="23"/>
  <c r="K105" i="23"/>
  <c r="X111" i="23"/>
  <c r="L111" i="23"/>
  <c r="G132" i="23"/>
  <c r="K121" i="23"/>
  <c r="K13" i="23"/>
  <c r="O13" i="23"/>
  <c r="D10" i="23"/>
  <c r="H132" i="23"/>
  <c r="L121" i="23"/>
  <c r="E10" i="23"/>
  <c r="E20" i="23" s="1"/>
  <c r="Y20" i="23" s="1"/>
  <c r="G101" i="23"/>
  <c r="K101" i="23" s="1"/>
  <c r="K12" i="23"/>
  <c r="C16" i="23"/>
  <c r="W14" i="23"/>
  <c r="AA5" i="23"/>
  <c r="F10" i="23"/>
  <c r="F20" i="23" s="1"/>
  <c r="Z20" i="23" s="1"/>
  <c r="H101" i="23"/>
  <c r="L101" i="23" s="1"/>
  <c r="L12" i="23"/>
  <c r="D16" i="23"/>
  <c r="X14" i="23"/>
  <c r="K17" i="23"/>
  <c r="W17" i="23"/>
  <c r="C36" i="23"/>
  <c r="K33" i="23"/>
  <c r="W33" i="23"/>
  <c r="W101" i="23"/>
  <c r="C115" i="23"/>
  <c r="K118" i="23"/>
  <c r="W118" i="23"/>
  <c r="C22" i="23"/>
  <c r="K11" i="23"/>
  <c r="W11" i="23"/>
  <c r="L17" i="23"/>
  <c r="X17" i="23"/>
  <c r="X101" i="23"/>
  <c r="D115" i="23"/>
  <c r="X118" i="23"/>
  <c r="G130" i="23"/>
  <c r="AA130" i="23" s="1"/>
  <c r="K120" i="23"/>
  <c r="G103" i="23"/>
  <c r="AA103" i="23" s="1"/>
  <c r="F115" i="23"/>
  <c r="Z115" i="23" s="1"/>
  <c r="H118" i="23"/>
  <c r="L118" i="23" s="1"/>
  <c r="H10" i="23"/>
  <c r="AB100" i="23"/>
  <c r="D94" i="23"/>
  <c r="D102" i="23" s="1"/>
  <c r="F94" i="23"/>
  <c r="F97" i="23" s="1"/>
  <c r="G118" i="23"/>
  <c r="Z101" i="23"/>
  <c r="D33" i="23"/>
  <c r="Z10" i="23"/>
  <c r="Y94" i="23"/>
  <c r="I16" i="23"/>
  <c r="AC16" i="23" s="1"/>
  <c r="H20" i="23"/>
  <c r="AB20" i="23" s="1"/>
  <c r="AB10" i="23"/>
  <c r="G124" i="23"/>
  <c r="I121" i="23"/>
  <c r="AC121" i="23" s="1"/>
  <c r="I120" i="23"/>
  <c r="AC120" i="23" s="1"/>
  <c r="I105" i="23"/>
  <c r="AC105" i="23" s="1"/>
  <c r="I100" i="23"/>
  <c r="AC100" i="23" s="1"/>
  <c r="AB5" i="23"/>
  <c r="G8" i="23"/>
  <c r="K8" i="23" s="1"/>
  <c r="Y11" i="23"/>
  <c r="AA11" i="23"/>
  <c r="AA12" i="23"/>
  <c r="AB13" i="23"/>
  <c r="G14" i="23"/>
  <c r="K14" i="23" s="1"/>
  <c r="I14" i="23"/>
  <c r="AC14" i="23" s="1"/>
  <c r="Z14" i="23"/>
  <c r="H105" i="23"/>
  <c r="L105" i="23" s="1"/>
  <c r="H8" i="23"/>
  <c r="AB8" i="23" s="1"/>
  <c r="I20" i="23"/>
  <c r="AC20" i="23" s="1"/>
  <c r="G10" i="23"/>
  <c r="I10" i="23"/>
  <c r="AC10" i="23" s="1"/>
  <c r="I22" i="23"/>
  <c r="AC22" i="23" s="1"/>
  <c r="I11" i="23"/>
  <c r="AC11" i="23" s="1"/>
  <c r="Z11" i="23"/>
  <c r="AB11" i="23"/>
  <c r="G33" i="23"/>
  <c r="I12" i="23"/>
  <c r="AC12" i="23" s="1"/>
  <c r="AB12" i="23"/>
  <c r="I13" i="23"/>
  <c r="AC13" i="23" s="1"/>
  <c r="AA13" i="23"/>
  <c r="H14" i="23"/>
  <c r="L14" i="23" s="1"/>
  <c r="Y14" i="23"/>
  <c r="E123" i="23"/>
  <c r="Y123" i="23" s="1"/>
  <c r="Y102" i="23"/>
  <c r="Y33" i="23"/>
  <c r="F36" i="23"/>
  <c r="Z36" i="23" s="1"/>
  <c r="C38" i="23"/>
  <c r="E38" i="23"/>
  <c r="Y38" i="23" s="1"/>
  <c r="I101" i="23"/>
  <c r="I124" i="23"/>
  <c r="AC124" i="23" s="1"/>
  <c r="C126" i="23"/>
  <c r="E126" i="23"/>
  <c r="Y126" i="23" s="1"/>
  <c r="Y124" i="23"/>
  <c r="I103" i="23"/>
  <c r="AC103" i="23" s="1"/>
  <c r="Y103" i="23"/>
  <c r="I115" i="23"/>
  <c r="AC115" i="23" s="1"/>
  <c r="I118" i="23"/>
  <c r="AC118" i="23" s="1"/>
  <c r="I130" i="23"/>
  <c r="AC130" i="23" s="1"/>
  <c r="I132" i="23"/>
  <c r="Z33" i="23"/>
  <c r="E113" i="23"/>
  <c r="E97" i="23"/>
  <c r="AA100" i="23"/>
  <c r="D124" i="23"/>
  <c r="Z103" i="23"/>
  <c r="F124" i="23"/>
  <c r="I111" i="23"/>
  <c r="AC111" i="23" s="1"/>
  <c r="AB120" i="23"/>
  <c r="AB121" i="23"/>
  <c r="AA120" i="23"/>
  <c r="AA121" i="23"/>
  <c r="X102" i="23" l="1"/>
  <c r="W126" i="23"/>
  <c r="K22" i="23"/>
  <c r="W22" i="23"/>
  <c r="W36" i="23"/>
  <c r="K124" i="23"/>
  <c r="W124" i="23"/>
  <c r="X115" i="23"/>
  <c r="L22" i="23"/>
  <c r="X22" i="23"/>
  <c r="D20" i="23"/>
  <c r="X10" i="23"/>
  <c r="L10" i="23"/>
  <c r="X94" i="23"/>
  <c r="H33" i="23"/>
  <c r="D97" i="23"/>
  <c r="AA101" i="23"/>
  <c r="AB101" i="23"/>
  <c r="D38" i="23"/>
  <c r="L33" i="23"/>
  <c r="X33" i="23"/>
  <c r="C94" i="23"/>
  <c r="K115" i="23"/>
  <c r="W115" i="23"/>
  <c r="L130" i="23"/>
  <c r="X124" i="23"/>
  <c r="K16" i="23"/>
  <c r="W16" i="23"/>
  <c r="K130" i="23"/>
  <c r="W38" i="23"/>
  <c r="X16" i="23"/>
  <c r="K111" i="23"/>
  <c r="K10" i="23"/>
  <c r="Y10" i="23"/>
  <c r="W20" i="23"/>
  <c r="AB118" i="23"/>
  <c r="H115" i="23"/>
  <c r="L115" i="23" s="1"/>
  <c r="Z94" i="23"/>
  <c r="F102" i="23"/>
  <c r="F113" i="23" s="1"/>
  <c r="F114" i="23" s="1"/>
  <c r="Z114" i="23" s="1"/>
  <c r="AA118" i="23"/>
  <c r="G115" i="23"/>
  <c r="D36" i="23"/>
  <c r="D123" i="23"/>
  <c r="E99" i="23"/>
  <c r="Y97" i="23"/>
  <c r="E114" i="23"/>
  <c r="Y114" i="23" s="1"/>
  <c r="Y113" i="23"/>
  <c r="F99" i="23"/>
  <c r="Z97" i="23"/>
  <c r="H16" i="23"/>
  <c r="L16" i="23" s="1"/>
  <c r="AB14" i="23"/>
  <c r="G36" i="23"/>
  <c r="K36" i="23" s="1"/>
  <c r="G38" i="23"/>
  <c r="AA38" i="23" s="1"/>
  <c r="AA33" i="23"/>
  <c r="G16" i="23"/>
  <c r="AA14" i="23"/>
  <c r="H38" i="23"/>
  <c r="AB33" i="23"/>
  <c r="H36" i="23"/>
  <c r="AB36" i="23" s="1"/>
  <c r="F126" i="23"/>
  <c r="Z126" i="23" s="1"/>
  <c r="Z124" i="23"/>
  <c r="D126" i="23"/>
  <c r="I126" i="23"/>
  <c r="AC126" i="23" s="1"/>
  <c r="AC101" i="23"/>
  <c r="I33" i="23"/>
  <c r="D113" i="23"/>
  <c r="G20" i="23"/>
  <c r="K20" i="23" s="1"/>
  <c r="AA10" i="23"/>
  <c r="AB105" i="23"/>
  <c r="H103" i="23"/>
  <c r="L103" i="23" s="1"/>
  <c r="AA8" i="23"/>
  <c r="G126" i="23"/>
  <c r="AA126" i="23" s="1"/>
  <c r="AA124" i="23"/>
  <c r="L38" i="23" l="1"/>
  <c r="X38" i="23"/>
  <c r="X126" i="23"/>
  <c r="X123" i="23"/>
  <c r="L20" i="23"/>
  <c r="X20" i="23"/>
  <c r="X113" i="23"/>
  <c r="K38" i="23"/>
  <c r="Z102" i="23"/>
  <c r="C102" i="23"/>
  <c r="W94" i="23"/>
  <c r="C113" i="23"/>
  <c r="I94" i="23"/>
  <c r="AC94" i="23" s="1"/>
  <c r="C97" i="23"/>
  <c r="K126" i="23"/>
  <c r="X97" i="23"/>
  <c r="Z113" i="23"/>
  <c r="D99" i="23"/>
  <c r="L36" i="23"/>
  <c r="X36" i="23"/>
  <c r="F123" i="23"/>
  <c r="Z123" i="23" s="1"/>
  <c r="AB115" i="23"/>
  <c r="H94" i="23"/>
  <c r="L94" i="23" s="1"/>
  <c r="AA115" i="23"/>
  <c r="G94" i="23"/>
  <c r="K94" i="23" s="1"/>
  <c r="AB103" i="23"/>
  <c r="H124" i="23"/>
  <c r="L124" i="23" s="1"/>
  <c r="AA20" i="23"/>
  <c r="F109" i="23"/>
  <c r="Z109" i="23" s="1"/>
  <c r="Z99" i="23"/>
  <c r="E109" i="23"/>
  <c r="Y109" i="23" s="1"/>
  <c r="Y99" i="23"/>
  <c r="D114" i="23"/>
  <c r="I36" i="23"/>
  <c r="AC36" i="23" s="1"/>
  <c r="I38" i="23"/>
  <c r="AC38" i="23" s="1"/>
  <c r="AC33" i="23"/>
  <c r="AB38" i="23"/>
  <c r="AA16" i="23"/>
  <c r="AA36" i="23"/>
  <c r="AB16" i="23"/>
  <c r="X99" i="23" l="1"/>
  <c r="W102" i="23"/>
  <c r="C123" i="23"/>
  <c r="I102" i="23"/>
  <c r="AC102" i="23" s="1"/>
  <c r="D109" i="23"/>
  <c r="W113" i="23"/>
  <c r="I113" i="23"/>
  <c r="AC113" i="23" s="1"/>
  <c r="C114" i="23"/>
  <c r="X114" i="23"/>
  <c r="W97" i="23"/>
  <c r="I97" i="23"/>
  <c r="AC97" i="23" s="1"/>
  <c r="C99" i="23"/>
  <c r="AB94" i="23"/>
  <c r="H102" i="23"/>
  <c r="L102" i="23" s="1"/>
  <c r="H97" i="23"/>
  <c r="L97" i="23" s="1"/>
  <c r="G102" i="23"/>
  <c r="K102" i="23" s="1"/>
  <c r="G97" i="23"/>
  <c r="K97" i="23" s="1"/>
  <c r="AA94" i="23"/>
  <c r="G113" i="23"/>
  <c r="G114" i="23" s="1"/>
  <c r="H126" i="23"/>
  <c r="L126" i="23" s="1"/>
  <c r="AB124" i="23"/>
  <c r="K113" i="23" l="1"/>
  <c r="W99" i="23"/>
  <c r="C109" i="23"/>
  <c r="I99" i="23"/>
  <c r="AC99" i="23" s="1"/>
  <c r="X109" i="23"/>
  <c r="W123" i="23"/>
  <c r="I123" i="23"/>
  <c r="AC123" i="23" s="1"/>
  <c r="K114" i="23"/>
  <c r="W114" i="23"/>
  <c r="I114" i="23"/>
  <c r="AC114" i="23" s="1"/>
  <c r="AA113" i="23"/>
  <c r="H123" i="23"/>
  <c r="AB102" i="23"/>
  <c r="H113" i="23"/>
  <c r="L113" i="23" s="1"/>
  <c r="AB97" i="23"/>
  <c r="H99" i="23"/>
  <c r="L99" i="23" s="1"/>
  <c r="G99" i="23"/>
  <c r="K99" i="23" s="1"/>
  <c r="AA97" i="23"/>
  <c r="G123" i="23"/>
  <c r="K123" i="23" s="1"/>
  <c r="AA102" i="23"/>
  <c r="AB126" i="23"/>
  <c r="AA114" i="23"/>
  <c r="AB123" i="23" l="1"/>
  <c r="L123" i="23"/>
  <c r="W109" i="23"/>
  <c r="I109" i="23"/>
  <c r="AC109" i="23" s="1"/>
  <c r="H114" i="23"/>
  <c r="AB113" i="23"/>
  <c r="H109" i="23"/>
  <c r="AB99" i="23"/>
  <c r="AA123" i="23"/>
  <c r="AA99" i="23"/>
  <c r="G109" i="23"/>
  <c r="K109" i="23" s="1"/>
  <c r="AB114" i="23" l="1"/>
  <c r="L114" i="23"/>
  <c r="AB109" i="23"/>
  <c r="L109" i="23"/>
  <c r="AA109" i="23"/>
</calcChain>
</file>

<file path=xl/sharedStrings.xml><?xml version="1.0" encoding="utf-8"?>
<sst xmlns="http://schemas.openxmlformats.org/spreadsheetml/2006/main" count="257" uniqueCount="160">
  <si>
    <t>№</t>
  </si>
  <si>
    <t>Заявленная мощность, МВт</t>
  </si>
  <si>
    <t>Присоединенная мощность, МВА</t>
  </si>
  <si>
    <t>Товарная продукция, тыс. руб.</t>
  </si>
  <si>
    <t>1</t>
  </si>
  <si>
    <t>в т.ч. из</t>
  </si>
  <si>
    <t>1.1</t>
  </si>
  <si>
    <t>не сетевых организаций</t>
  </si>
  <si>
    <t>1.2</t>
  </si>
  <si>
    <t>сетевых организаций</t>
  </si>
  <si>
    <t>1.2.1</t>
  </si>
  <si>
    <t>1.2.2</t>
  </si>
  <si>
    <t>сетевой организации 2</t>
  </si>
  <si>
    <t>сетевой организации 1</t>
  </si>
  <si>
    <t>…</t>
  </si>
  <si>
    <t>2</t>
  </si>
  <si>
    <t>Потери электроэнергии - всего</t>
  </si>
  <si>
    <t>3</t>
  </si>
  <si>
    <t>Отпуск (передача) электроэнергии сетевыми предприятиями - всего</t>
  </si>
  <si>
    <t>в т.ч.</t>
  </si>
  <si>
    <t>3.1</t>
  </si>
  <si>
    <t>не сетевым организациям</t>
  </si>
  <si>
    <t>сетевым организациям</t>
  </si>
  <si>
    <t>3.2</t>
  </si>
  <si>
    <t>3.2.1</t>
  </si>
  <si>
    <t>3.2.1.1</t>
  </si>
  <si>
    <t>также в сальдированном выражении (п. 3.2.1 - п. 1.2.1)</t>
  </si>
  <si>
    <t>3.2.2</t>
  </si>
  <si>
    <t>3.2.2.1</t>
  </si>
  <si>
    <t>также в сальдированном выражении (п. 3.2.2 - п. 1.2.2)</t>
  </si>
  <si>
    <t>4</t>
  </si>
  <si>
    <t>Поступление электроэнергии в ЕНЭС</t>
  </si>
  <si>
    <t>4.1</t>
  </si>
  <si>
    <t>4.2</t>
  </si>
  <si>
    <t>4.2.1</t>
  </si>
  <si>
    <t>4.2.2</t>
  </si>
  <si>
    <t>5</t>
  </si>
  <si>
    <t>Потери электроэнергии</t>
  </si>
  <si>
    <t>Отпуск (передача) электроэнергии</t>
  </si>
  <si>
    <t>6</t>
  </si>
  <si>
    <t>Таблица № П1.30</t>
  </si>
  <si>
    <t>6.1</t>
  </si>
  <si>
    <t>6.2</t>
  </si>
  <si>
    <t>6.2.1</t>
  </si>
  <si>
    <t>6.2.1.1</t>
  </si>
  <si>
    <t>также в сальдированном выражении (п. 6.2.1 - п. 4.2.1)</t>
  </si>
  <si>
    <t>6.2.2</t>
  </si>
  <si>
    <t>6.2.2.1</t>
  </si>
  <si>
    <t>также в сальдированном выражении (п. 6.2.2 - п. 4.2.2)</t>
  </si>
  <si>
    <t>7</t>
  </si>
  <si>
    <t>Трансформировано из сети ЕНЭС в:</t>
  </si>
  <si>
    <t>Х</t>
  </si>
  <si>
    <t>8</t>
  </si>
  <si>
    <t>- ВН</t>
  </si>
  <si>
    <t>9</t>
  </si>
  <si>
    <t>10</t>
  </si>
  <si>
    <t>11</t>
  </si>
  <si>
    <t>- СН1</t>
  </si>
  <si>
    <t>- СН2</t>
  </si>
  <si>
    <t>- НН</t>
  </si>
  <si>
    <t>12</t>
  </si>
  <si>
    <t>12.1</t>
  </si>
  <si>
    <t>12.2</t>
  </si>
  <si>
    <t>12.2.1</t>
  </si>
  <si>
    <t>12.2.2</t>
  </si>
  <si>
    <t>13</t>
  </si>
  <si>
    <t>14</t>
  </si>
  <si>
    <t>14.1</t>
  </si>
  <si>
    <t>14.2</t>
  </si>
  <si>
    <t>14.2.1.1</t>
  </si>
  <si>
    <t>также в сальдированном выражении (п. 14.2.1 - п. 12.2.1)</t>
  </si>
  <si>
    <t>14.2.2</t>
  </si>
  <si>
    <t>14.2.2.1</t>
  </si>
  <si>
    <t>также в сальдированном выражении (п. 14.2.2 - п. 12.2.2)</t>
  </si>
  <si>
    <t>15</t>
  </si>
  <si>
    <t>Трансформировано из 100 кВ в:</t>
  </si>
  <si>
    <t>16</t>
  </si>
  <si>
    <t>17</t>
  </si>
  <si>
    <t>18</t>
  </si>
  <si>
    <t>19</t>
  </si>
  <si>
    <t>Поступление электроэнергии в сеть СН1</t>
  </si>
  <si>
    <t>19.1</t>
  </si>
  <si>
    <t>19.2</t>
  </si>
  <si>
    <t>в т.ч из</t>
  </si>
  <si>
    <t>19.2.1</t>
  </si>
  <si>
    <t>19.2.2</t>
  </si>
  <si>
    <t>20</t>
  </si>
  <si>
    <t>21</t>
  </si>
  <si>
    <t>21.1</t>
  </si>
  <si>
    <t>21.2</t>
  </si>
  <si>
    <t>21.2.1</t>
  </si>
  <si>
    <t>21.2.1.1</t>
  </si>
  <si>
    <t>также в сальдированном выражении (п. 21.2.1- п. 19.2.1)</t>
  </si>
  <si>
    <t>21.2.2</t>
  </si>
  <si>
    <t>21.2.2.1</t>
  </si>
  <si>
    <t>также в сальдированном выражении (п. 21.2.2 - п. 19.2.2)</t>
  </si>
  <si>
    <t>22</t>
  </si>
  <si>
    <t>23</t>
  </si>
  <si>
    <t>24</t>
  </si>
  <si>
    <t>25</t>
  </si>
  <si>
    <t>Трансформировано из 35 кВ в:</t>
  </si>
  <si>
    <t>25.1</t>
  </si>
  <si>
    <t>25.2</t>
  </si>
  <si>
    <t>25.2.1</t>
  </si>
  <si>
    <t>25.2.2</t>
  </si>
  <si>
    <t>26</t>
  </si>
  <si>
    <t>27</t>
  </si>
  <si>
    <t>27.1</t>
  </si>
  <si>
    <t>27.2</t>
  </si>
  <si>
    <t>27.2.1</t>
  </si>
  <si>
    <t>27.2.1.1</t>
  </si>
  <si>
    <t>также в сальдированном выражении (п. 27.2.1 - п. 25.2.1)</t>
  </si>
  <si>
    <t>27.2.2</t>
  </si>
  <si>
    <t>27.2.2.1</t>
  </si>
  <si>
    <t>также в сальдированном выражении (п. 27.2.2 - п. 25.2.2)</t>
  </si>
  <si>
    <t>28</t>
  </si>
  <si>
    <t>Трансформировано из 10-6 кВ в:</t>
  </si>
  <si>
    <t>29</t>
  </si>
  <si>
    <t>30</t>
  </si>
  <si>
    <t>Поступление электроэнергии в сеть НН</t>
  </si>
  <si>
    <t>30.1</t>
  </si>
  <si>
    <t>30.2</t>
  </si>
  <si>
    <t>30.2.1</t>
  </si>
  <si>
    <t>30.2.2</t>
  </si>
  <si>
    <t>31</t>
  </si>
  <si>
    <t>32</t>
  </si>
  <si>
    <t>32.2.1</t>
  </si>
  <si>
    <t>32.2.1.1</t>
  </si>
  <si>
    <t>также в сальдированном выражении (п. 32.2.1 - п. 30.2.1)</t>
  </si>
  <si>
    <t>32.2.2</t>
  </si>
  <si>
    <t>32.2.2.1</t>
  </si>
  <si>
    <t>также в сальдированном выражении (п. 32.2.2 - п. 30.2.2)</t>
  </si>
  <si>
    <t>Поступление электроэнергии в сеть ВН 110 кВ</t>
  </si>
  <si>
    <t>Поступление электроэнергии в сеть - всего</t>
  </si>
  <si>
    <t xml:space="preserve">сетевым организациям  </t>
  </si>
  <si>
    <t xml:space="preserve">сетевых организаций </t>
  </si>
  <si>
    <t>Поступление электроэнергии в сеть СН2</t>
  </si>
  <si>
    <t>32.1</t>
  </si>
  <si>
    <t>32.2</t>
  </si>
  <si>
    <t>сетевой организации  АО "ДРСК"</t>
  </si>
  <si>
    <t>сетевой организации АО "ДРСК"</t>
  </si>
  <si>
    <t>сетевой организации  ПАО "ФСК ЕЭС"</t>
  </si>
  <si>
    <t>сетевой организации  ООО"Дальнегорский ГОК"</t>
  </si>
  <si>
    <t>сетевой организации 1 АО "Коммунэлектросервис"</t>
  </si>
  <si>
    <t>АО "Коммунэлектросервис"</t>
  </si>
  <si>
    <t>Директор филиала АО «ДРСК»</t>
  </si>
  <si>
    <t>«Приморские электрические сети »</t>
  </si>
  <si>
    <t>Согласованно: Директор СП ПСЭС                                                                А.А. Плешивцев</t>
  </si>
  <si>
    <t>Отпуск (передача)  электроэнергии территориальной сетевой организации АО "Коммунэлектросервис" на  2023 год.</t>
  </si>
  <si>
    <t>Отпуск ЭЭ, тыс. кВт·ч 2023 год</t>
  </si>
  <si>
    <t>Отпуск ЭЭ, тыс. кВт·ч 1 полугодие 2023 года</t>
  </si>
  <si>
    <t>Отпуск ЭЭ, тыс. кВт·ч 2 полугодие 2023 года</t>
  </si>
  <si>
    <t xml:space="preserve">Начальник управления взаимодействия с ТСО и </t>
  </si>
  <si>
    <t>организации коммерческого учета на РРЭ ПАО «ДЭК»</t>
  </si>
  <si>
    <t>___________________ А.С. Манакова</t>
  </si>
  <si>
    <t>«______»_______________2022 г.</t>
  </si>
  <si>
    <t>_____________________Е.М. Мухин</t>
  </si>
  <si>
    <t>И.о.директора</t>
  </si>
  <si>
    <t xml:space="preserve">_____________А.В. Барышников </t>
  </si>
  <si>
    <t>(Доверенность № 220314 от 14.03.2022г.)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</si>
</sst>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00"/>
    <numFmt numFmtId="166" formatCode="_-* #,##0_р_._-;\-* #,##0_р_._-;_-* &quot;-&quot;??_р_._-;_-@_-"/>
    <numFmt numFmtId="167" formatCode="#,##0.000"/>
    <numFmt numFmtId="168" formatCode="#,##0.0000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3" borderId="0" xfId="0" applyFont="1" applyFill="1"/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164" fontId="2" fillId="0" borderId="0" xfId="1" applyNumberFormat="1" applyFont="1"/>
    <xf numFmtId="164" fontId="2" fillId="0" borderId="0" xfId="1" applyNumberFormat="1" applyFont="1" applyBorder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164" fontId="2" fillId="0" borderId="0" xfId="1" applyNumberFormat="1" applyFont="1" applyFill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4" fontId="2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49" fontId="2" fillId="2" borderId="6" xfId="0" applyNumberFormat="1" applyFont="1" applyFill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1" fontId="2" fillId="0" borderId="10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49" fontId="2" fillId="0" borderId="12" xfId="0" applyNumberFormat="1" applyFont="1" applyBorder="1" applyAlignment="1">
      <alignment horizontal="left" wrapText="1" inden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 wrapText="1"/>
    </xf>
    <xf numFmtId="164" fontId="2" fillId="0" borderId="4" xfId="1" applyNumberFormat="1" applyFont="1" applyFill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top" wrapText="1"/>
    </xf>
    <xf numFmtId="1" fontId="2" fillId="0" borderId="7" xfId="1" applyNumberFormat="1" applyFont="1" applyFill="1" applyBorder="1" applyAlignment="1">
      <alignment horizontal="center"/>
    </xf>
    <xf numFmtId="167" fontId="2" fillId="0" borderId="14" xfId="0" applyNumberFormat="1" applyFont="1" applyFill="1" applyBorder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167" fontId="2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4" fontId="2" fillId="0" borderId="15" xfId="0" applyNumberFormat="1" applyFont="1" applyBorder="1" applyAlignment="1">
      <alignment horizontal="center" vertical="top" wrapText="1"/>
    </xf>
    <xf numFmtId="1" fontId="2" fillId="0" borderId="16" xfId="0" applyNumberFormat="1" applyFont="1" applyBorder="1" applyAlignment="1">
      <alignment horizontal="center"/>
    </xf>
    <xf numFmtId="167" fontId="2" fillId="2" borderId="17" xfId="0" applyNumberFormat="1" applyFont="1" applyFill="1" applyBorder="1" applyAlignment="1">
      <alignment horizontal="center"/>
    </xf>
    <xf numFmtId="167" fontId="2" fillId="0" borderId="17" xfId="0" applyNumberFormat="1" applyFont="1" applyBorder="1" applyAlignment="1">
      <alignment horizontal="center"/>
    </xf>
    <xf numFmtId="167" fontId="2" fillId="0" borderId="18" xfId="0" applyNumberFormat="1" applyFont="1" applyBorder="1" applyAlignment="1">
      <alignment horizontal="center"/>
    </xf>
    <xf numFmtId="167" fontId="2" fillId="3" borderId="2" xfId="0" applyNumberFormat="1" applyFont="1" applyFill="1" applyBorder="1" applyAlignment="1">
      <alignment horizontal="center"/>
    </xf>
    <xf numFmtId="167" fontId="2" fillId="2" borderId="19" xfId="0" applyNumberFormat="1" applyFont="1" applyFill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2" xfId="1" applyNumberFormat="1" applyFont="1" applyFill="1" applyBorder="1" applyAlignment="1">
      <alignment horizontal="center"/>
    </xf>
    <xf numFmtId="167" fontId="2" fillId="3" borderId="17" xfId="0" applyNumberFormat="1" applyFont="1" applyFill="1" applyBorder="1" applyAlignment="1">
      <alignment horizontal="center"/>
    </xf>
    <xf numFmtId="167" fontId="2" fillId="2" borderId="2" xfId="1" applyNumberFormat="1" applyFont="1" applyFill="1" applyBorder="1" applyAlignment="1">
      <alignment horizontal="center"/>
    </xf>
    <xf numFmtId="167" fontId="2" fillId="3" borderId="2" xfId="1" applyNumberFormat="1" applyFont="1" applyFill="1" applyBorder="1" applyAlignment="1">
      <alignment horizontal="center"/>
    </xf>
    <xf numFmtId="167" fontId="4" fillId="0" borderId="2" xfId="1" applyNumberFormat="1" applyFont="1" applyFill="1" applyBorder="1" applyAlignment="1">
      <alignment horizontal="center"/>
    </xf>
    <xf numFmtId="167" fontId="2" fillId="0" borderId="17" xfId="0" applyNumberFormat="1" applyFont="1" applyFill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2" fillId="0" borderId="20" xfId="0" applyNumberFormat="1" applyFont="1" applyBorder="1" applyAlignment="1">
      <alignment horizontal="center"/>
    </xf>
    <xf numFmtId="167" fontId="9" fillId="2" borderId="6" xfId="0" applyNumberFormat="1" applyFont="1" applyFill="1" applyBorder="1" applyAlignment="1">
      <alignment horizontal="center"/>
    </xf>
    <xf numFmtId="167" fontId="9" fillId="0" borderId="2" xfId="0" applyNumberFormat="1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167" fontId="2" fillId="0" borderId="0" xfId="0" applyNumberFormat="1" applyFont="1" applyFill="1"/>
    <xf numFmtId="167" fontId="2" fillId="0" borderId="2" xfId="0" applyNumberFormat="1" applyFont="1" applyFill="1" applyBorder="1" applyAlignment="1">
      <alignment horizontal="center"/>
    </xf>
    <xf numFmtId="167" fontId="9" fillId="3" borderId="2" xfId="0" applyNumberFormat="1" applyFont="1" applyFill="1" applyBorder="1" applyAlignment="1">
      <alignment horizontal="center"/>
    </xf>
    <xf numFmtId="167" fontId="2" fillId="2" borderId="6" xfId="0" applyNumberFormat="1" applyFont="1" applyFill="1" applyBorder="1" applyAlignment="1">
      <alignment horizontal="center"/>
    </xf>
    <xf numFmtId="167" fontId="9" fillId="4" borderId="19" xfId="0" applyNumberFormat="1" applyFont="1" applyFill="1" applyBorder="1" applyAlignment="1">
      <alignment horizontal="center"/>
    </xf>
    <xf numFmtId="167" fontId="9" fillId="2" borderId="19" xfId="0" applyNumberFormat="1" applyFont="1" applyFill="1" applyBorder="1" applyAlignment="1">
      <alignment horizontal="center"/>
    </xf>
    <xf numFmtId="167" fontId="9" fillId="2" borderId="21" xfId="0" applyNumberFormat="1" applyFont="1" applyFill="1" applyBorder="1" applyAlignment="1">
      <alignment horizontal="center"/>
    </xf>
    <xf numFmtId="167" fontId="9" fillId="0" borderId="14" xfId="0" applyNumberFormat="1" applyFont="1" applyFill="1" applyBorder="1" applyAlignment="1">
      <alignment horizontal="center"/>
    </xf>
    <xf numFmtId="167" fontId="9" fillId="3" borderId="14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167" fontId="9" fillId="0" borderId="14" xfId="0" applyNumberFormat="1" applyFont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left" wrapText="1"/>
    </xf>
    <xf numFmtId="49" fontId="2" fillId="0" borderId="6" xfId="0" applyNumberFormat="1" applyFont="1" applyBorder="1" applyAlignment="1">
      <alignment horizontal="center"/>
    </xf>
    <xf numFmtId="0" fontId="2" fillId="5" borderId="11" xfId="0" applyFont="1" applyFill="1" applyBorder="1" applyAlignment="1">
      <alignment horizontal="left" wrapText="1"/>
    </xf>
    <xf numFmtId="167" fontId="2" fillId="0" borderId="6" xfId="1" applyNumberFormat="1" applyFont="1" applyBorder="1" applyAlignment="1">
      <alignment horizontal="center"/>
    </xf>
    <xf numFmtId="167" fontId="2" fillId="0" borderId="19" xfId="0" applyNumberFormat="1" applyFont="1" applyBorder="1" applyAlignment="1">
      <alignment horizontal="center"/>
    </xf>
    <xf numFmtId="167" fontId="2" fillId="0" borderId="2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/>
    <xf numFmtId="0" fontId="7" fillId="0" borderId="0" xfId="0" applyFont="1" applyAlignment="1"/>
    <xf numFmtId="166" fontId="2" fillId="0" borderId="0" xfId="1" applyNumberFormat="1" applyFont="1" applyFill="1" applyAlignment="1"/>
    <xf numFmtId="0" fontId="8" fillId="0" borderId="0" xfId="0" applyFont="1" applyAlignment="1"/>
    <xf numFmtId="0" fontId="6" fillId="0" borderId="0" xfId="0" applyFont="1" applyFill="1" applyAlignment="1"/>
    <xf numFmtId="0" fontId="6" fillId="0" borderId="0" xfId="0" applyFont="1" applyAlignment="1"/>
    <xf numFmtId="0" fontId="2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165" fontId="2" fillId="0" borderId="0" xfId="0" applyNumberFormat="1" applyFont="1"/>
    <xf numFmtId="167" fontId="9" fillId="0" borderId="0" xfId="0" applyNumberFormat="1" applyFont="1" applyFill="1"/>
    <xf numFmtId="167" fontId="9" fillId="4" borderId="6" xfId="0" applyNumberFormat="1" applyFont="1" applyFill="1" applyBorder="1" applyAlignment="1">
      <alignment horizontal="center"/>
    </xf>
    <xf numFmtId="164" fontId="10" fillId="0" borderId="0" xfId="1" applyFont="1" applyFill="1"/>
    <xf numFmtId="0" fontId="11" fillId="0" borderId="0" xfId="0" applyFont="1" applyFill="1"/>
    <xf numFmtId="167" fontId="2" fillId="0" borderId="0" xfId="0" applyNumberFormat="1" applyFont="1" applyFill="1" applyAlignment="1"/>
    <xf numFmtId="167" fontId="6" fillId="0" borderId="0" xfId="0" applyNumberFormat="1" applyFont="1" applyFill="1" applyAlignment="1"/>
    <xf numFmtId="167" fontId="2" fillId="0" borderId="0" xfId="0" applyNumberFormat="1" applyFont="1"/>
    <xf numFmtId="3" fontId="2" fillId="0" borderId="0" xfId="0" applyNumberFormat="1" applyFont="1" applyFill="1" applyAlignment="1">
      <alignment horizontal="right"/>
    </xf>
    <xf numFmtId="167" fontId="2" fillId="6" borderId="14" xfId="0" applyNumberFormat="1" applyFont="1" applyFill="1" applyBorder="1" applyAlignment="1">
      <alignment horizontal="center"/>
    </xf>
    <xf numFmtId="167" fontId="2" fillId="6" borderId="2" xfId="1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12" fillId="0" borderId="0" xfId="0" applyFont="1" applyAlignment="1"/>
    <xf numFmtId="0" fontId="3" fillId="0" borderId="0" xfId="0" applyFont="1" applyAlignment="1"/>
    <xf numFmtId="0" fontId="5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O158"/>
  <sheetViews>
    <sheetView tabSelected="1" view="pageBreakPreview" topLeftCell="A13" zoomScale="80" zoomScaleNormal="80" zoomScaleSheetLayoutView="80" workbookViewId="0">
      <selection activeCell="E163" sqref="E163"/>
    </sheetView>
  </sheetViews>
  <sheetFormatPr defaultRowHeight="12.75" x14ac:dyDescent="0.2"/>
  <cols>
    <col min="1" max="1" width="6.7109375" style="1" customWidth="1"/>
    <col min="2" max="2" width="46.7109375" style="1" customWidth="1"/>
    <col min="3" max="3" width="17" style="13" customWidth="1"/>
    <col min="4" max="4" width="15.5703125" style="17" customWidth="1"/>
    <col min="5" max="5" width="17" style="17" customWidth="1"/>
    <col min="6" max="6" width="14.140625" style="17" customWidth="1"/>
    <col min="7" max="7" width="18.42578125" style="17" customWidth="1"/>
    <col min="8" max="8" width="13" style="17" customWidth="1"/>
    <col min="9" max="9" width="14.28515625" style="20" customWidth="1"/>
    <col min="10" max="10" width="12.85546875" style="1" customWidth="1"/>
    <col min="11" max="11" width="12" style="12" hidden="1" customWidth="1"/>
    <col min="12" max="12" width="7.140625" style="12" hidden="1" customWidth="1"/>
    <col min="13" max="13" width="8.140625" style="12" hidden="1" customWidth="1"/>
    <col min="14" max="14" width="8.7109375" style="12" hidden="1" customWidth="1"/>
    <col min="15" max="15" width="6" style="12" hidden="1" customWidth="1"/>
    <col min="16" max="16" width="12.7109375" style="73" hidden="1" customWidth="1"/>
    <col min="17" max="17" width="7.85546875" style="73" hidden="1" customWidth="1"/>
    <col min="18" max="18" width="11.5703125" style="73" hidden="1" customWidth="1"/>
    <col min="19" max="19" width="7.85546875" style="73" hidden="1" customWidth="1"/>
    <col min="20" max="20" width="11.5703125" style="73" hidden="1" customWidth="1"/>
    <col min="21" max="22" width="7.85546875" style="73" hidden="1" customWidth="1"/>
    <col min="23" max="23" width="11.7109375" style="12" hidden="1" customWidth="1"/>
    <col min="24" max="24" width="8" style="12" hidden="1" customWidth="1"/>
    <col min="25" max="25" width="11.7109375" style="12" hidden="1" customWidth="1"/>
    <col min="26" max="26" width="8" style="12" hidden="1" customWidth="1"/>
    <col min="27" max="27" width="11.7109375" style="12" hidden="1" customWidth="1"/>
    <col min="28" max="28" width="8" style="12" hidden="1" customWidth="1"/>
    <col min="29" max="31" width="9.140625" style="12" hidden="1" customWidth="1"/>
    <col min="32" max="67" width="9.140625" style="12"/>
    <col min="68" max="16384" width="9.140625" style="1"/>
  </cols>
  <sheetData>
    <row r="1" spans="1:67" ht="15.75" x14ac:dyDescent="0.25">
      <c r="A1" s="125"/>
      <c r="B1" s="125"/>
      <c r="J1" s="2" t="s">
        <v>40</v>
      </c>
      <c r="K1" s="118"/>
      <c r="L1" s="11"/>
      <c r="M1" s="11"/>
      <c r="N1" s="114"/>
    </row>
    <row r="2" spans="1:67" ht="40.5" customHeight="1" thickBot="1" x14ac:dyDescent="0.35">
      <c r="A2" s="126" t="s">
        <v>148</v>
      </c>
      <c r="B2" s="126"/>
      <c r="C2" s="126"/>
      <c r="D2" s="126"/>
      <c r="E2" s="126"/>
      <c r="F2" s="126"/>
      <c r="G2" s="126"/>
      <c r="H2" s="126"/>
      <c r="I2" s="126"/>
      <c r="J2" s="126"/>
      <c r="K2" s="85"/>
      <c r="L2" s="85"/>
      <c r="M2" s="85"/>
    </row>
    <row r="3" spans="1:67" ht="51" customHeight="1" thickBot="1" x14ac:dyDescent="0.25">
      <c r="A3" s="33" t="s">
        <v>0</v>
      </c>
      <c r="B3" s="38"/>
      <c r="C3" s="47" t="s">
        <v>149</v>
      </c>
      <c r="D3" s="48" t="s">
        <v>1</v>
      </c>
      <c r="E3" s="47" t="s">
        <v>150</v>
      </c>
      <c r="F3" s="48" t="s">
        <v>1</v>
      </c>
      <c r="G3" s="47" t="s">
        <v>151</v>
      </c>
      <c r="H3" s="48" t="s">
        <v>1</v>
      </c>
      <c r="I3" s="54" t="s">
        <v>2</v>
      </c>
      <c r="J3" s="34" t="s">
        <v>3</v>
      </c>
      <c r="K3" s="86"/>
      <c r="L3" s="86"/>
      <c r="M3" s="86"/>
    </row>
    <row r="4" spans="1:67" ht="13.5" thickBot="1" x14ac:dyDescent="0.25">
      <c r="A4" s="36">
        <v>1</v>
      </c>
      <c r="B4" s="39">
        <v>2</v>
      </c>
      <c r="C4" s="49">
        <v>3</v>
      </c>
      <c r="D4" s="37">
        <v>4</v>
      </c>
      <c r="E4" s="49">
        <v>5</v>
      </c>
      <c r="F4" s="37">
        <v>6</v>
      </c>
      <c r="G4" s="49">
        <v>7</v>
      </c>
      <c r="H4" s="37">
        <v>8</v>
      </c>
      <c r="I4" s="55">
        <v>9</v>
      </c>
      <c r="J4" s="37">
        <v>10</v>
      </c>
      <c r="K4" s="87"/>
      <c r="L4" s="87"/>
      <c r="M4" s="87"/>
    </row>
    <row r="5" spans="1:67" s="3" customFormat="1" ht="12" customHeight="1" x14ac:dyDescent="0.2">
      <c r="A5" s="35" t="s">
        <v>4</v>
      </c>
      <c r="B5" s="40" t="s">
        <v>133</v>
      </c>
      <c r="C5" s="112">
        <v>138000.13999999998</v>
      </c>
      <c r="D5" s="77">
        <v>23.924299999999999</v>
      </c>
      <c r="E5" s="70">
        <v>70893.02</v>
      </c>
      <c r="F5" s="78">
        <v>25.614999999999998</v>
      </c>
      <c r="G5" s="76">
        <f>C5-E5</f>
        <v>67107.119999999981</v>
      </c>
      <c r="H5" s="60">
        <f>D5*2-F5</f>
        <v>22.233599999999999</v>
      </c>
      <c r="I5" s="79">
        <v>92.486000000000004</v>
      </c>
      <c r="J5" s="60"/>
      <c r="K5" s="107">
        <f>C5-E5-G5</f>
        <v>0</v>
      </c>
      <c r="L5" s="107">
        <f>D5*2-F5-H5</f>
        <v>0</v>
      </c>
      <c r="M5" s="89"/>
      <c r="N5" s="12">
        <f>I5/C5</f>
        <v>6.7018772589651004E-4</v>
      </c>
      <c r="O5" s="12"/>
      <c r="P5" s="111">
        <v>138000.13999999998</v>
      </c>
      <c r="Q5" s="111">
        <v>23.924299999999999</v>
      </c>
      <c r="R5" s="111">
        <v>70893.02</v>
      </c>
      <c r="S5" s="111">
        <v>25.614999999999998</v>
      </c>
      <c r="T5" s="111">
        <v>67107.12</v>
      </c>
      <c r="U5" s="111">
        <v>22.233599999999999</v>
      </c>
      <c r="V5" s="111">
        <v>92.486000000000004</v>
      </c>
      <c r="W5" s="113">
        <f>P5-C5</f>
        <v>0</v>
      </c>
      <c r="X5" s="113">
        <f t="shared" ref="X5:X20" si="0">Q5-D5</f>
        <v>0</v>
      </c>
      <c r="Y5" s="113">
        <f>R5-E5</f>
        <v>0</v>
      </c>
      <c r="Z5" s="113">
        <f>S5-F5</f>
        <v>0</v>
      </c>
      <c r="AA5" s="113">
        <f>T5-G5</f>
        <v>0</v>
      </c>
      <c r="AB5" s="113">
        <f>U5-H5</f>
        <v>0</v>
      </c>
      <c r="AC5" s="113">
        <f>V5-I5</f>
        <v>0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</row>
    <row r="6" spans="1:67" x14ac:dyDescent="0.2">
      <c r="A6" s="28"/>
      <c r="B6" s="41" t="s">
        <v>5</v>
      </c>
      <c r="C6" s="61"/>
      <c r="D6" s="51"/>
      <c r="E6" s="61"/>
      <c r="F6" s="51"/>
      <c r="G6" s="61"/>
      <c r="H6" s="51"/>
      <c r="I6" s="57"/>
      <c r="J6" s="51"/>
      <c r="K6" s="107">
        <f t="shared" ref="K6:K69" si="1">C6-E6-G6</f>
        <v>0</v>
      </c>
      <c r="L6" s="107">
        <f t="shared" ref="L6:L69" si="2">D6*2-F6-H6</f>
        <v>0</v>
      </c>
      <c r="M6" s="89"/>
      <c r="P6" s="111"/>
      <c r="Q6" s="111"/>
      <c r="R6" s="111"/>
      <c r="S6" s="111"/>
      <c r="T6" s="111"/>
      <c r="U6" s="111"/>
      <c r="V6" s="111"/>
      <c r="W6" s="113">
        <f t="shared" ref="W6:X55" si="3">P6-C6</f>
        <v>0</v>
      </c>
      <c r="X6" s="113">
        <f t="shared" si="0"/>
        <v>0</v>
      </c>
      <c r="Y6" s="113">
        <f>R6-E6</f>
        <v>0</v>
      </c>
      <c r="Z6" s="113">
        <f>S6-F6</f>
        <v>0</v>
      </c>
      <c r="AA6" s="113">
        <f>T6-G6</f>
        <v>0</v>
      </c>
      <c r="AB6" s="113">
        <f>U6-H6</f>
        <v>0</v>
      </c>
      <c r="AC6" s="113">
        <f>V6-I6</f>
        <v>0</v>
      </c>
    </row>
    <row r="7" spans="1:67" x14ac:dyDescent="0.2">
      <c r="A7" s="28" t="s">
        <v>6</v>
      </c>
      <c r="B7" s="41" t="s">
        <v>7</v>
      </c>
      <c r="C7" s="62"/>
      <c r="D7" s="50"/>
      <c r="E7" s="62"/>
      <c r="F7" s="50"/>
      <c r="G7" s="62"/>
      <c r="H7" s="50"/>
      <c r="I7" s="57"/>
      <c r="J7" s="51"/>
      <c r="K7" s="107">
        <f t="shared" si="1"/>
        <v>0</v>
      </c>
      <c r="L7" s="107">
        <f t="shared" si="2"/>
        <v>0</v>
      </c>
      <c r="M7" s="89"/>
      <c r="P7" s="111"/>
      <c r="Q7" s="111"/>
      <c r="R7" s="111"/>
      <c r="S7" s="111"/>
      <c r="T7" s="111"/>
      <c r="U7" s="111"/>
      <c r="V7" s="111"/>
      <c r="W7" s="113">
        <f t="shared" si="3"/>
        <v>0</v>
      </c>
      <c r="X7" s="113">
        <f t="shared" si="0"/>
        <v>0</v>
      </c>
      <c r="Y7" s="113">
        <f>R7-E7</f>
        <v>0</v>
      </c>
      <c r="Z7" s="113">
        <f>S7-F7</f>
        <v>0</v>
      </c>
      <c r="AA7" s="113">
        <f>T7-G7</f>
        <v>0</v>
      </c>
      <c r="AB7" s="113">
        <f>U7-H7</f>
        <v>0</v>
      </c>
      <c r="AC7" s="113">
        <f>V7-I7</f>
        <v>0</v>
      </c>
    </row>
    <row r="8" spans="1:67" x14ac:dyDescent="0.2">
      <c r="A8" s="28" t="s">
        <v>8</v>
      </c>
      <c r="B8" s="41" t="s">
        <v>135</v>
      </c>
      <c r="C8" s="62">
        <f t="shared" ref="C8:H8" si="4">C5</f>
        <v>138000.13999999998</v>
      </c>
      <c r="D8" s="50">
        <f t="shared" si="4"/>
        <v>23.924299999999999</v>
      </c>
      <c r="E8" s="62">
        <f t="shared" si="4"/>
        <v>70893.02</v>
      </c>
      <c r="F8" s="50">
        <f t="shared" si="4"/>
        <v>25.614999999999998</v>
      </c>
      <c r="G8" s="62">
        <f>G5</f>
        <v>67107.119999999981</v>
      </c>
      <c r="H8" s="50">
        <f t="shared" si="4"/>
        <v>22.233599999999999</v>
      </c>
      <c r="I8" s="57">
        <f>C8*$N$5</f>
        <v>92.486000000000004</v>
      </c>
      <c r="J8" s="51"/>
      <c r="K8" s="107">
        <f t="shared" si="1"/>
        <v>0</v>
      </c>
      <c r="L8" s="107">
        <f t="shared" si="2"/>
        <v>0</v>
      </c>
      <c r="M8" s="89"/>
      <c r="P8" s="111">
        <v>138000.13999999998</v>
      </c>
      <c r="Q8" s="111">
        <v>23.924299999999999</v>
      </c>
      <c r="R8" s="111">
        <v>70893.02</v>
      </c>
      <c r="S8" s="111">
        <v>25.614999999999998</v>
      </c>
      <c r="T8" s="111">
        <v>67107.12</v>
      </c>
      <c r="U8" s="111">
        <v>22.233599999999999</v>
      </c>
      <c r="V8" s="111">
        <v>92.486000000000004</v>
      </c>
      <c r="W8" s="113">
        <f t="shared" si="3"/>
        <v>0</v>
      </c>
      <c r="X8" s="113">
        <f t="shared" si="0"/>
        <v>0</v>
      </c>
      <c r="Y8" s="113">
        <f>R8-E8</f>
        <v>0</v>
      </c>
      <c r="Z8" s="113">
        <f>S8-F8</f>
        <v>0</v>
      </c>
      <c r="AA8" s="113">
        <f>T8-G8</f>
        <v>0</v>
      </c>
      <c r="AB8" s="113">
        <f>U8-H8</f>
        <v>0</v>
      </c>
      <c r="AC8" s="113">
        <f>V8-I8</f>
        <v>0</v>
      </c>
    </row>
    <row r="9" spans="1:67" x14ac:dyDescent="0.2">
      <c r="A9" s="28"/>
      <c r="B9" s="41" t="s">
        <v>5</v>
      </c>
      <c r="C9" s="62"/>
      <c r="D9" s="50"/>
      <c r="E9" s="62"/>
      <c r="F9" s="50"/>
      <c r="G9" s="62"/>
      <c r="H9" s="50"/>
      <c r="I9" s="57"/>
      <c r="J9" s="51"/>
      <c r="K9" s="107">
        <f t="shared" si="1"/>
        <v>0</v>
      </c>
      <c r="L9" s="107">
        <f t="shared" si="2"/>
        <v>0</v>
      </c>
      <c r="M9" s="89"/>
      <c r="P9" s="111"/>
      <c r="Q9" s="111"/>
      <c r="R9" s="111"/>
      <c r="S9" s="111"/>
      <c r="T9" s="111"/>
      <c r="U9" s="111"/>
      <c r="V9" s="111"/>
      <c r="W9" s="113">
        <f t="shared" si="3"/>
        <v>0</v>
      </c>
      <c r="X9" s="113">
        <f t="shared" si="0"/>
        <v>0</v>
      </c>
      <c r="Y9" s="113">
        <f>R9-E9</f>
        <v>0</v>
      </c>
      <c r="Z9" s="113">
        <f>S9-F9</f>
        <v>0</v>
      </c>
      <c r="AA9" s="113">
        <f>T9-G9</f>
        <v>0</v>
      </c>
      <c r="AB9" s="113">
        <f>U9-H9</f>
        <v>0</v>
      </c>
      <c r="AC9" s="113">
        <f>V9-I9</f>
        <v>0</v>
      </c>
    </row>
    <row r="10" spans="1:67" x14ac:dyDescent="0.2">
      <c r="A10" s="28" t="s">
        <v>10</v>
      </c>
      <c r="B10" s="41" t="s">
        <v>139</v>
      </c>
      <c r="C10" s="62">
        <f t="shared" ref="C10:H10" si="5">C5-C11-C12</f>
        <v>112799.48999999999</v>
      </c>
      <c r="D10" s="50">
        <f t="shared" si="5"/>
        <v>19.3673</v>
      </c>
      <c r="E10" s="62">
        <f t="shared" si="5"/>
        <v>57486</v>
      </c>
      <c r="F10" s="50">
        <f t="shared" si="5"/>
        <v>21.058</v>
      </c>
      <c r="G10" s="62">
        <f t="shared" si="5"/>
        <v>55313.489999999976</v>
      </c>
      <c r="H10" s="50">
        <f t="shared" si="5"/>
        <v>17.676600000000001</v>
      </c>
      <c r="I10" s="57">
        <f>C10*$N$5</f>
        <v>75.596833685386116</v>
      </c>
      <c r="J10" s="51"/>
      <c r="K10" s="107">
        <f t="shared" si="1"/>
        <v>0</v>
      </c>
      <c r="L10" s="107">
        <f t="shared" si="2"/>
        <v>0</v>
      </c>
      <c r="M10" s="89"/>
      <c r="N10" s="73"/>
      <c r="P10" s="111">
        <v>112799.48999999999</v>
      </c>
      <c r="Q10" s="111">
        <v>19.3673</v>
      </c>
      <c r="R10" s="111">
        <v>57486</v>
      </c>
      <c r="S10" s="111">
        <v>21.058</v>
      </c>
      <c r="T10" s="111">
        <v>55313.49</v>
      </c>
      <c r="U10" s="111">
        <v>17.676600000000001</v>
      </c>
      <c r="V10" s="111">
        <v>70.099000000000004</v>
      </c>
      <c r="W10" s="113">
        <f t="shared" si="3"/>
        <v>0</v>
      </c>
      <c r="X10" s="113">
        <f t="shared" si="0"/>
        <v>0</v>
      </c>
      <c r="Y10" s="113">
        <f>R10-E10</f>
        <v>0</v>
      </c>
      <c r="Z10" s="113">
        <f>S10-F10</f>
        <v>0</v>
      </c>
      <c r="AA10" s="113">
        <f>T10-G10</f>
        <v>0</v>
      </c>
      <c r="AB10" s="113">
        <f>U10-H10</f>
        <v>0</v>
      </c>
      <c r="AC10" s="113">
        <f>V10-I10</f>
        <v>-5.4978336853861123</v>
      </c>
    </row>
    <row r="11" spans="1:67" hidden="1" x14ac:dyDescent="0.2">
      <c r="A11" s="28" t="s">
        <v>11</v>
      </c>
      <c r="B11" s="91" t="s">
        <v>142</v>
      </c>
      <c r="C11" s="62">
        <f>SUM(C100,C121)</f>
        <v>0</v>
      </c>
      <c r="D11" s="50">
        <f>D100+D121</f>
        <v>0</v>
      </c>
      <c r="E11" s="62">
        <f>SUM(E100,E121)</f>
        <v>0</v>
      </c>
      <c r="F11" s="50">
        <f>F100+F121</f>
        <v>0</v>
      </c>
      <c r="G11" s="62">
        <f>SUM(G100,G121)</f>
        <v>0</v>
      </c>
      <c r="H11" s="50">
        <f>H100+H121</f>
        <v>0</v>
      </c>
      <c r="I11" s="57">
        <f>C11*$N$5</f>
        <v>0</v>
      </c>
      <c r="J11" s="51"/>
      <c r="K11" s="107">
        <f t="shared" si="1"/>
        <v>0</v>
      </c>
      <c r="L11" s="107">
        <f t="shared" si="2"/>
        <v>0</v>
      </c>
      <c r="M11" s="89"/>
      <c r="P11" s="111">
        <v>0</v>
      </c>
      <c r="Q11" s="111">
        <v>0</v>
      </c>
      <c r="R11" s="111">
        <v>0</v>
      </c>
      <c r="S11" s="111">
        <v>0</v>
      </c>
      <c r="T11" s="111">
        <v>0</v>
      </c>
      <c r="U11" s="111">
        <v>0</v>
      </c>
      <c r="V11" s="111">
        <v>0</v>
      </c>
      <c r="W11" s="113">
        <f t="shared" si="3"/>
        <v>0</v>
      </c>
      <c r="X11" s="113">
        <f t="shared" si="0"/>
        <v>0</v>
      </c>
      <c r="Y11" s="113">
        <f>R11-E11</f>
        <v>0</v>
      </c>
      <c r="Z11" s="113">
        <f>S11-F11</f>
        <v>0</v>
      </c>
      <c r="AA11" s="113">
        <f>T11-G11</f>
        <v>0</v>
      </c>
      <c r="AB11" s="113">
        <f>U11-H11</f>
        <v>0</v>
      </c>
      <c r="AC11" s="113">
        <f>V11-I11</f>
        <v>0</v>
      </c>
    </row>
    <row r="12" spans="1:67" x14ac:dyDescent="0.2">
      <c r="A12" s="28"/>
      <c r="B12" s="41" t="s">
        <v>141</v>
      </c>
      <c r="C12" s="71">
        <v>25200.65</v>
      </c>
      <c r="D12" s="80">
        <v>4.5570000000000004</v>
      </c>
      <c r="E12" s="71">
        <v>13407.02</v>
      </c>
      <c r="F12" s="80">
        <v>4.5570000000000004</v>
      </c>
      <c r="G12" s="74">
        <f>C12-E12</f>
        <v>11793.630000000001</v>
      </c>
      <c r="H12" s="50">
        <f>D12*2-F12</f>
        <v>4.5570000000000004</v>
      </c>
      <c r="I12" s="57">
        <f>C12*$N$5</f>
        <v>16.889166314613888</v>
      </c>
      <c r="J12" s="51"/>
      <c r="K12" s="107">
        <f t="shared" si="1"/>
        <v>0</v>
      </c>
      <c r="L12" s="107">
        <f t="shared" si="2"/>
        <v>0</v>
      </c>
      <c r="M12" s="89"/>
      <c r="P12" s="111">
        <v>25200.65</v>
      </c>
      <c r="Q12" s="111">
        <v>4.5570000000000004</v>
      </c>
      <c r="R12" s="111">
        <v>13407.02</v>
      </c>
      <c r="S12" s="111">
        <v>4.5570000000000004</v>
      </c>
      <c r="T12" s="111">
        <v>11793.63</v>
      </c>
      <c r="U12" s="111">
        <v>4.5570000000000004</v>
      </c>
      <c r="V12" s="111">
        <v>22.39</v>
      </c>
      <c r="W12" s="113">
        <f t="shared" si="3"/>
        <v>0</v>
      </c>
      <c r="X12" s="113">
        <f t="shared" si="0"/>
        <v>0</v>
      </c>
      <c r="Y12" s="113">
        <f>R12-E12</f>
        <v>0</v>
      </c>
      <c r="Z12" s="113">
        <f>S12-F12</f>
        <v>0</v>
      </c>
      <c r="AA12" s="113">
        <f>T12-G12</f>
        <v>0</v>
      </c>
      <c r="AB12" s="113">
        <f>U12-H12</f>
        <v>0</v>
      </c>
      <c r="AC12" s="113">
        <f>V12-I12</f>
        <v>5.5008336853861124</v>
      </c>
    </row>
    <row r="13" spans="1:67" s="4" customFormat="1" x14ac:dyDescent="0.2">
      <c r="A13" s="29" t="s">
        <v>15</v>
      </c>
      <c r="B13" s="42" t="s">
        <v>16</v>
      </c>
      <c r="C13" s="75">
        <v>9977.4</v>
      </c>
      <c r="D13" s="81">
        <v>1.277625</v>
      </c>
      <c r="E13" s="75">
        <v>4599.8</v>
      </c>
      <c r="F13" s="81">
        <v>1.1779999999999999</v>
      </c>
      <c r="G13" s="59">
        <f>C13-E13</f>
        <v>5377.5999999999995</v>
      </c>
      <c r="H13" s="53">
        <f>D13*2-F13</f>
        <v>1.3772500000000001</v>
      </c>
      <c r="I13" s="63">
        <f>C13*$N$5</f>
        <v>6.6867310163598388</v>
      </c>
      <c r="J13" s="53"/>
      <c r="K13" s="107">
        <f t="shared" si="1"/>
        <v>0</v>
      </c>
      <c r="L13" s="107">
        <f t="shared" si="2"/>
        <v>0</v>
      </c>
      <c r="M13" s="88">
        <f>C13/C5*100</f>
        <v>7.2299926652248327</v>
      </c>
      <c r="N13" s="88">
        <f>E13/E5*100</f>
        <v>6.4883679662680462</v>
      </c>
      <c r="O13" s="89">
        <f>G13/G5*100</f>
        <v>8.0134566943120209</v>
      </c>
      <c r="P13" s="111">
        <v>9977.4</v>
      </c>
      <c r="Q13" s="111">
        <v>1.277625</v>
      </c>
      <c r="R13" s="111">
        <v>4599.8</v>
      </c>
      <c r="S13" s="111">
        <v>1.1779999999999999</v>
      </c>
      <c r="T13" s="111">
        <v>5377.5999999999995</v>
      </c>
      <c r="U13" s="111">
        <v>1.3772500000000001</v>
      </c>
      <c r="V13" s="111">
        <v>6.6867310163598388</v>
      </c>
      <c r="W13" s="113">
        <f t="shared" si="3"/>
        <v>0</v>
      </c>
      <c r="X13" s="113">
        <f t="shared" si="0"/>
        <v>0</v>
      </c>
      <c r="Y13" s="113">
        <f>R13-E13</f>
        <v>0</v>
      </c>
      <c r="Z13" s="113">
        <f>S13-F13</f>
        <v>0</v>
      </c>
      <c r="AA13" s="113">
        <f>T13-G13</f>
        <v>0</v>
      </c>
      <c r="AB13" s="113">
        <f>U13-H13</f>
        <v>0</v>
      </c>
      <c r="AC13" s="113">
        <f>V13-I13</f>
        <v>0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</row>
    <row r="14" spans="1:67" ht="25.5" x14ac:dyDescent="0.2">
      <c r="A14" s="30" t="s">
        <v>17</v>
      </c>
      <c r="B14" s="41" t="s">
        <v>18</v>
      </c>
      <c r="C14" s="62">
        <f t="shared" ref="C14:H14" si="6">C5-C13</f>
        <v>128022.73999999999</v>
      </c>
      <c r="D14" s="51">
        <f t="shared" si="6"/>
        <v>22.646674999999998</v>
      </c>
      <c r="E14" s="62">
        <f>E5-E13</f>
        <v>66293.22</v>
      </c>
      <c r="F14" s="51">
        <f t="shared" si="6"/>
        <v>24.436999999999998</v>
      </c>
      <c r="G14" s="62">
        <f t="shared" si="6"/>
        <v>61729.519999999982</v>
      </c>
      <c r="H14" s="51">
        <f t="shared" si="6"/>
        <v>20.856349999999999</v>
      </c>
      <c r="I14" s="57">
        <f>C14*$N$5</f>
        <v>85.799268983640161</v>
      </c>
      <c r="J14" s="51"/>
      <c r="K14" s="107">
        <f t="shared" si="1"/>
        <v>0</v>
      </c>
      <c r="L14" s="107">
        <f t="shared" si="2"/>
        <v>0</v>
      </c>
      <c r="M14" s="89"/>
      <c r="N14" s="73"/>
      <c r="O14" s="73"/>
      <c r="P14" s="111">
        <v>128022.73999999999</v>
      </c>
      <c r="Q14" s="111">
        <v>22.646674999999998</v>
      </c>
      <c r="R14" s="111">
        <v>66293.22</v>
      </c>
      <c r="S14" s="111">
        <v>24.436999999999998</v>
      </c>
      <c r="T14" s="111">
        <v>61729.52</v>
      </c>
      <c r="U14" s="111">
        <v>20.856349999999999</v>
      </c>
      <c r="V14" s="111">
        <v>85.799268983640161</v>
      </c>
      <c r="W14" s="113">
        <f t="shared" si="3"/>
        <v>0</v>
      </c>
      <c r="X14" s="113">
        <f t="shared" si="0"/>
        <v>0</v>
      </c>
      <c r="Y14" s="113">
        <f>R14-E14</f>
        <v>0</v>
      </c>
      <c r="Z14" s="113">
        <f>S14-F14</f>
        <v>0</v>
      </c>
      <c r="AA14" s="113">
        <f>T14-G14</f>
        <v>0</v>
      </c>
      <c r="AB14" s="113">
        <f>U14-H14</f>
        <v>0</v>
      </c>
      <c r="AC14" s="113">
        <f>V14-I14</f>
        <v>0</v>
      </c>
    </row>
    <row r="15" spans="1:67" x14ac:dyDescent="0.2">
      <c r="A15" s="28"/>
      <c r="B15" s="41" t="s">
        <v>19</v>
      </c>
      <c r="C15" s="62"/>
      <c r="D15" s="51"/>
      <c r="E15" s="62"/>
      <c r="F15" s="51"/>
      <c r="G15" s="62"/>
      <c r="H15" s="51"/>
      <c r="I15" s="57"/>
      <c r="J15" s="51"/>
      <c r="K15" s="107">
        <f t="shared" si="1"/>
        <v>0</v>
      </c>
      <c r="L15" s="107">
        <f t="shared" si="2"/>
        <v>0</v>
      </c>
      <c r="M15" s="89"/>
      <c r="N15" s="73"/>
      <c r="O15" s="73"/>
      <c r="P15" s="111"/>
      <c r="Q15" s="111"/>
      <c r="R15" s="111"/>
      <c r="S15" s="111"/>
      <c r="T15" s="111"/>
      <c r="U15" s="111"/>
      <c r="V15" s="111"/>
      <c r="W15" s="113">
        <f t="shared" si="3"/>
        <v>0</v>
      </c>
      <c r="X15" s="113">
        <f t="shared" si="0"/>
        <v>0</v>
      </c>
      <c r="Y15" s="113">
        <f>R15-E15</f>
        <v>0</v>
      </c>
      <c r="Z15" s="113">
        <f>S15-F15</f>
        <v>0</v>
      </c>
      <c r="AA15" s="113">
        <f>T15-G15</f>
        <v>0</v>
      </c>
      <c r="AB15" s="113">
        <f>U15-H15</f>
        <v>0</v>
      </c>
      <c r="AC15" s="113">
        <f>V15-I15</f>
        <v>0</v>
      </c>
    </row>
    <row r="16" spans="1:67" x14ac:dyDescent="0.2">
      <c r="A16" s="28" t="s">
        <v>20</v>
      </c>
      <c r="B16" s="41" t="s">
        <v>21</v>
      </c>
      <c r="C16" s="62">
        <f t="shared" ref="C16:H16" si="7">C14</f>
        <v>128022.73999999999</v>
      </c>
      <c r="D16" s="51">
        <f t="shared" si="7"/>
        <v>22.646674999999998</v>
      </c>
      <c r="E16" s="62">
        <f t="shared" si="7"/>
        <v>66293.22</v>
      </c>
      <c r="F16" s="51">
        <f t="shared" si="7"/>
        <v>24.436999999999998</v>
      </c>
      <c r="G16" s="62">
        <f t="shared" si="7"/>
        <v>61729.519999999982</v>
      </c>
      <c r="H16" s="51">
        <f t="shared" si="7"/>
        <v>20.856349999999999</v>
      </c>
      <c r="I16" s="57">
        <f>C16*$N$5</f>
        <v>85.799268983640161</v>
      </c>
      <c r="J16" s="51"/>
      <c r="K16" s="107">
        <f t="shared" si="1"/>
        <v>0</v>
      </c>
      <c r="L16" s="107">
        <f t="shared" si="2"/>
        <v>0</v>
      </c>
      <c r="M16" s="89"/>
      <c r="P16" s="111">
        <v>128022.73999999999</v>
      </c>
      <c r="Q16" s="111">
        <v>22.646674999999998</v>
      </c>
      <c r="R16" s="111">
        <v>66293.22</v>
      </c>
      <c r="S16" s="111">
        <v>24.436999999999998</v>
      </c>
      <c r="T16" s="111">
        <v>61729.52</v>
      </c>
      <c r="U16" s="111">
        <v>20.856349999999999</v>
      </c>
      <c r="V16" s="111">
        <v>85.799268983640161</v>
      </c>
      <c r="W16" s="113">
        <f t="shared" si="3"/>
        <v>0</v>
      </c>
      <c r="X16" s="113">
        <f t="shared" si="0"/>
        <v>0</v>
      </c>
      <c r="Y16" s="113">
        <f>R16-E16</f>
        <v>0</v>
      </c>
      <c r="Z16" s="113">
        <f>S16-F16</f>
        <v>0</v>
      </c>
      <c r="AA16" s="113">
        <f>T16-G16</f>
        <v>0</v>
      </c>
      <c r="AB16" s="113">
        <f>U16-H16</f>
        <v>0</v>
      </c>
      <c r="AC16" s="113">
        <f>V16-I16</f>
        <v>0</v>
      </c>
    </row>
    <row r="17" spans="1:29" x14ac:dyDescent="0.2">
      <c r="A17" s="28" t="s">
        <v>23</v>
      </c>
      <c r="B17" s="41" t="s">
        <v>22</v>
      </c>
      <c r="C17" s="62">
        <f t="shared" ref="C17:H17" si="8">C84+C106+C127</f>
        <v>0</v>
      </c>
      <c r="D17" s="51">
        <f t="shared" si="8"/>
        <v>0</v>
      </c>
      <c r="E17" s="62">
        <f t="shared" si="8"/>
        <v>0</v>
      </c>
      <c r="F17" s="51">
        <f t="shared" si="8"/>
        <v>0</v>
      </c>
      <c r="G17" s="62">
        <f t="shared" si="8"/>
        <v>0</v>
      </c>
      <c r="H17" s="51">
        <f t="shared" si="8"/>
        <v>0</v>
      </c>
      <c r="I17" s="57"/>
      <c r="J17" s="51"/>
      <c r="K17" s="107">
        <f t="shared" si="1"/>
        <v>0</v>
      </c>
      <c r="L17" s="107">
        <f t="shared" si="2"/>
        <v>0</v>
      </c>
      <c r="M17" s="89"/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/>
      <c r="W17" s="113">
        <f t="shared" si="3"/>
        <v>0</v>
      </c>
      <c r="X17" s="113">
        <f t="shared" si="0"/>
        <v>0</v>
      </c>
      <c r="Y17" s="113">
        <f>R17-E17</f>
        <v>0</v>
      </c>
      <c r="Z17" s="113">
        <f>S17-F17</f>
        <v>0</v>
      </c>
      <c r="AA17" s="113">
        <f>T17-G17</f>
        <v>0</v>
      </c>
      <c r="AB17" s="113">
        <f>U17-H17</f>
        <v>0</v>
      </c>
      <c r="AC17" s="113">
        <f>V17-I17</f>
        <v>0</v>
      </c>
    </row>
    <row r="18" spans="1:29" x14ac:dyDescent="0.2">
      <c r="A18" s="28"/>
      <c r="B18" s="41" t="s">
        <v>19</v>
      </c>
      <c r="C18" s="61"/>
      <c r="D18" s="51"/>
      <c r="E18" s="61"/>
      <c r="F18" s="51"/>
      <c r="G18" s="61"/>
      <c r="H18" s="51"/>
      <c r="I18" s="57"/>
      <c r="J18" s="51"/>
      <c r="K18" s="107">
        <f t="shared" si="1"/>
        <v>0</v>
      </c>
      <c r="L18" s="107">
        <f t="shared" si="2"/>
        <v>0</v>
      </c>
      <c r="M18" s="89"/>
      <c r="P18" s="111"/>
      <c r="Q18" s="111"/>
      <c r="R18" s="111"/>
      <c r="S18" s="111"/>
      <c r="T18" s="111"/>
      <c r="U18" s="111"/>
      <c r="V18" s="111"/>
      <c r="W18" s="113">
        <f t="shared" si="3"/>
        <v>0</v>
      </c>
      <c r="X18" s="113">
        <f t="shared" si="0"/>
        <v>0</v>
      </c>
      <c r="Y18" s="113">
        <f>R18-E18</f>
        <v>0</v>
      </c>
      <c r="Z18" s="113">
        <f>S18-F18</f>
        <v>0</v>
      </c>
      <c r="AA18" s="113">
        <f>T18-G18</f>
        <v>0</v>
      </c>
      <c r="AB18" s="113">
        <f>U18-H18</f>
        <v>0</v>
      </c>
      <c r="AC18" s="113">
        <f>V18-I18</f>
        <v>0</v>
      </c>
    </row>
    <row r="19" spans="1:29" x14ac:dyDescent="0.2">
      <c r="A19" s="28" t="s">
        <v>24</v>
      </c>
      <c r="B19" s="41" t="s">
        <v>13</v>
      </c>
      <c r="C19" s="61"/>
      <c r="D19" s="51"/>
      <c r="E19" s="61"/>
      <c r="F19" s="51"/>
      <c r="G19" s="61"/>
      <c r="H19" s="51"/>
      <c r="I19" s="57"/>
      <c r="J19" s="51"/>
      <c r="K19" s="107">
        <f t="shared" si="1"/>
        <v>0</v>
      </c>
      <c r="L19" s="107">
        <f t="shared" si="2"/>
        <v>0</v>
      </c>
      <c r="M19" s="89"/>
      <c r="P19" s="111"/>
      <c r="Q19" s="111"/>
      <c r="R19" s="111"/>
      <c r="S19" s="111"/>
      <c r="T19" s="111"/>
      <c r="U19" s="111"/>
      <c r="V19" s="111"/>
      <c r="W19" s="113">
        <f t="shared" si="3"/>
        <v>0</v>
      </c>
      <c r="X19" s="113">
        <f t="shared" si="0"/>
        <v>0</v>
      </c>
      <c r="Y19" s="113">
        <f>R19-E19</f>
        <v>0</v>
      </c>
      <c r="Z19" s="113">
        <f>S19-F19</f>
        <v>0</v>
      </c>
      <c r="AA19" s="113">
        <f>T19-G19</f>
        <v>0</v>
      </c>
      <c r="AB19" s="113">
        <f>U19-H19</f>
        <v>0</v>
      </c>
      <c r="AC19" s="113">
        <f>V19-I19</f>
        <v>0</v>
      </c>
    </row>
    <row r="20" spans="1:29" ht="27" customHeight="1" x14ac:dyDescent="0.2">
      <c r="A20" s="30" t="s">
        <v>25</v>
      </c>
      <c r="B20" s="41" t="s">
        <v>26</v>
      </c>
      <c r="C20" s="61">
        <f t="shared" ref="C20:H20" si="9">C19-C10</f>
        <v>-112799.48999999999</v>
      </c>
      <c r="D20" s="51">
        <f t="shared" si="9"/>
        <v>-19.3673</v>
      </c>
      <c r="E20" s="61">
        <f t="shared" si="9"/>
        <v>-57486</v>
      </c>
      <c r="F20" s="51">
        <f t="shared" si="9"/>
        <v>-21.058</v>
      </c>
      <c r="G20" s="61">
        <f t="shared" si="9"/>
        <v>-55313.489999999976</v>
      </c>
      <c r="H20" s="51">
        <f t="shared" si="9"/>
        <v>-17.676600000000001</v>
      </c>
      <c r="I20" s="57">
        <f>C20*$N$5</f>
        <v>-75.596833685386116</v>
      </c>
      <c r="J20" s="51"/>
      <c r="K20" s="107">
        <f t="shared" si="1"/>
        <v>0</v>
      </c>
      <c r="L20" s="107">
        <f t="shared" si="2"/>
        <v>0</v>
      </c>
      <c r="M20" s="89"/>
      <c r="P20" s="111">
        <v>-112799.48999999999</v>
      </c>
      <c r="Q20" s="111">
        <v>-19.3673</v>
      </c>
      <c r="R20" s="111">
        <v>-57486</v>
      </c>
      <c r="S20" s="111">
        <v>-21.058</v>
      </c>
      <c r="T20" s="111">
        <v>-55313.49</v>
      </c>
      <c r="U20" s="111">
        <v>-17.676600000000001</v>
      </c>
      <c r="V20" s="111">
        <v>-75.596833685386116</v>
      </c>
      <c r="W20" s="113">
        <f t="shared" si="3"/>
        <v>0</v>
      </c>
      <c r="X20" s="113">
        <f t="shared" si="0"/>
        <v>0</v>
      </c>
      <c r="Y20" s="113">
        <f>R20-E20</f>
        <v>0</v>
      </c>
      <c r="Z20" s="113">
        <f>S20-F20</f>
        <v>0</v>
      </c>
      <c r="AA20" s="113">
        <f>T20-G20</f>
        <v>0</v>
      </c>
      <c r="AB20" s="113">
        <f>U20-H20</f>
        <v>0</v>
      </c>
      <c r="AC20" s="113">
        <f>V20-I20</f>
        <v>0</v>
      </c>
    </row>
    <row r="21" spans="1:29" x14ac:dyDescent="0.2">
      <c r="A21" s="28" t="s">
        <v>27</v>
      </c>
      <c r="B21" s="41" t="s">
        <v>12</v>
      </c>
      <c r="C21" s="61"/>
      <c r="D21" s="51"/>
      <c r="E21" s="61"/>
      <c r="F21" s="51"/>
      <c r="G21" s="61"/>
      <c r="H21" s="51"/>
      <c r="I21" s="57"/>
      <c r="J21" s="51"/>
      <c r="K21" s="107">
        <f t="shared" si="1"/>
        <v>0</v>
      </c>
      <c r="L21" s="107">
        <f t="shared" si="2"/>
        <v>0</v>
      </c>
      <c r="N21" s="108"/>
      <c r="O21" s="109"/>
      <c r="P21" s="111"/>
      <c r="Q21" s="111"/>
      <c r="R21" s="111"/>
      <c r="S21" s="111"/>
      <c r="T21" s="111"/>
      <c r="U21" s="111"/>
      <c r="V21" s="111"/>
      <c r="W21" s="113">
        <f t="shared" si="3"/>
        <v>0</v>
      </c>
      <c r="X21" s="113">
        <f t="shared" si="3"/>
        <v>0</v>
      </c>
      <c r="Y21" s="113">
        <f>R21-E21</f>
        <v>0</v>
      </c>
      <c r="Z21" s="113">
        <f>S21-F21</f>
        <v>0</v>
      </c>
      <c r="AA21" s="113">
        <f>T21-G21</f>
        <v>0</v>
      </c>
      <c r="AB21" s="113">
        <f>U21-H21</f>
        <v>0</v>
      </c>
      <c r="AC21" s="113">
        <f>V21-I21</f>
        <v>0</v>
      </c>
    </row>
    <row r="22" spans="1:29" ht="28.5" customHeight="1" x14ac:dyDescent="0.2">
      <c r="A22" s="30" t="s">
        <v>28</v>
      </c>
      <c r="B22" s="41" t="s">
        <v>29</v>
      </c>
      <c r="C22" s="61">
        <f t="shared" ref="C22:H22" si="10">C21-C11</f>
        <v>0</v>
      </c>
      <c r="D22" s="51">
        <f t="shared" si="10"/>
        <v>0</v>
      </c>
      <c r="E22" s="61">
        <f t="shared" si="10"/>
        <v>0</v>
      </c>
      <c r="F22" s="51">
        <f t="shared" si="10"/>
        <v>0</v>
      </c>
      <c r="G22" s="61">
        <f t="shared" si="10"/>
        <v>0</v>
      </c>
      <c r="H22" s="51">
        <f t="shared" si="10"/>
        <v>0</v>
      </c>
      <c r="I22" s="57">
        <f>C22*$N$5</f>
        <v>0</v>
      </c>
      <c r="J22" s="51"/>
      <c r="K22" s="107">
        <f t="shared" si="1"/>
        <v>0</v>
      </c>
      <c r="L22" s="107">
        <f t="shared" si="2"/>
        <v>0</v>
      </c>
      <c r="N22" s="108"/>
      <c r="O22" s="109"/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3">
        <f t="shared" si="3"/>
        <v>0</v>
      </c>
      <c r="X22" s="113">
        <f t="shared" si="3"/>
        <v>0</v>
      </c>
      <c r="Y22" s="113">
        <f>R22-E22</f>
        <v>0</v>
      </c>
      <c r="Z22" s="113">
        <f>S22-F22</f>
        <v>0</v>
      </c>
      <c r="AA22" s="113">
        <f>T22-G22</f>
        <v>0</v>
      </c>
      <c r="AB22" s="113">
        <f>U22-H22</f>
        <v>0</v>
      </c>
      <c r="AC22" s="113">
        <f>V22-I22</f>
        <v>0</v>
      </c>
    </row>
    <row r="23" spans="1:29" hidden="1" x14ac:dyDescent="0.2">
      <c r="A23" s="28"/>
      <c r="B23" s="41" t="s">
        <v>14</v>
      </c>
      <c r="C23" s="61"/>
      <c r="D23" s="51"/>
      <c r="E23" s="61"/>
      <c r="F23" s="51"/>
      <c r="G23" s="61"/>
      <c r="H23" s="51"/>
      <c r="I23" s="57"/>
      <c r="J23" s="51"/>
      <c r="K23" s="107">
        <f t="shared" si="1"/>
        <v>0</v>
      </c>
      <c r="L23" s="107">
        <f t="shared" si="2"/>
        <v>0</v>
      </c>
      <c r="M23" s="89"/>
      <c r="P23" s="111"/>
      <c r="Q23" s="111"/>
      <c r="R23" s="111"/>
      <c r="S23" s="111"/>
      <c r="T23" s="111"/>
      <c r="U23" s="111"/>
      <c r="V23" s="111"/>
      <c r="W23" s="113">
        <f t="shared" si="3"/>
        <v>0</v>
      </c>
      <c r="X23" s="113">
        <f t="shared" si="3"/>
        <v>0</v>
      </c>
      <c r="Y23" s="113">
        <f>R23-E23</f>
        <v>0</v>
      </c>
      <c r="Z23" s="113">
        <f>S23-F23</f>
        <v>0</v>
      </c>
      <c r="AA23" s="113">
        <f>T23-G23</f>
        <v>0</v>
      </c>
      <c r="AB23" s="113">
        <f>U23-H23</f>
        <v>0</v>
      </c>
      <c r="AC23" s="113">
        <f>V23-I23</f>
        <v>0</v>
      </c>
    </row>
    <row r="24" spans="1:29" x14ac:dyDescent="0.2">
      <c r="A24" s="27" t="s">
        <v>30</v>
      </c>
      <c r="B24" s="43" t="s">
        <v>31</v>
      </c>
      <c r="C24" s="64"/>
      <c r="D24" s="52"/>
      <c r="E24" s="64"/>
      <c r="F24" s="52"/>
      <c r="G24" s="64"/>
      <c r="H24" s="52"/>
      <c r="I24" s="56"/>
      <c r="J24" s="52"/>
      <c r="K24" s="107">
        <f t="shared" si="1"/>
        <v>0</v>
      </c>
      <c r="L24" s="107">
        <f t="shared" si="2"/>
        <v>0</v>
      </c>
      <c r="M24" s="89"/>
      <c r="P24" s="111"/>
      <c r="Q24" s="111"/>
      <c r="R24" s="111"/>
      <c r="S24" s="111"/>
      <c r="T24" s="111"/>
      <c r="U24" s="111"/>
      <c r="V24" s="111"/>
      <c r="W24" s="113">
        <f t="shared" si="3"/>
        <v>0</v>
      </c>
      <c r="X24" s="113">
        <f t="shared" si="3"/>
        <v>0</v>
      </c>
      <c r="Y24" s="113">
        <f>R24-E24</f>
        <v>0</v>
      </c>
      <c r="Z24" s="113">
        <f>S24-F24</f>
        <v>0</v>
      </c>
      <c r="AA24" s="113">
        <f>T24-G24</f>
        <v>0</v>
      </c>
      <c r="AB24" s="113">
        <f>U24-H24</f>
        <v>0</v>
      </c>
      <c r="AC24" s="113">
        <f>V24-I24</f>
        <v>0</v>
      </c>
    </row>
    <row r="25" spans="1:29" x14ac:dyDescent="0.2">
      <c r="A25" s="28"/>
      <c r="B25" s="41" t="s">
        <v>5</v>
      </c>
      <c r="C25" s="61"/>
      <c r="D25" s="51"/>
      <c r="E25" s="61"/>
      <c r="F25" s="51"/>
      <c r="G25" s="61"/>
      <c r="H25" s="51"/>
      <c r="I25" s="57"/>
      <c r="J25" s="51"/>
      <c r="K25" s="107">
        <f t="shared" si="1"/>
        <v>0</v>
      </c>
      <c r="L25" s="107">
        <f t="shared" si="2"/>
        <v>0</v>
      </c>
      <c r="M25" s="89"/>
      <c r="P25" s="111"/>
      <c r="Q25" s="111"/>
      <c r="R25" s="111"/>
      <c r="S25" s="111"/>
      <c r="T25" s="111"/>
      <c r="U25" s="111"/>
      <c r="V25" s="111"/>
      <c r="W25" s="113">
        <f t="shared" si="3"/>
        <v>0</v>
      </c>
      <c r="X25" s="113">
        <f t="shared" si="3"/>
        <v>0</v>
      </c>
      <c r="Y25" s="113">
        <f>R25-E25</f>
        <v>0</v>
      </c>
      <c r="Z25" s="113">
        <f>S25-F25</f>
        <v>0</v>
      </c>
      <c r="AA25" s="113">
        <f>T25-G25</f>
        <v>0</v>
      </c>
      <c r="AB25" s="113">
        <f>U25-H25</f>
        <v>0</v>
      </c>
      <c r="AC25" s="113">
        <f>V25-I25</f>
        <v>0</v>
      </c>
    </row>
    <row r="26" spans="1:29" x14ac:dyDescent="0.2">
      <c r="A26" s="28" t="s">
        <v>32</v>
      </c>
      <c r="B26" s="41" t="s">
        <v>7</v>
      </c>
      <c r="C26" s="61"/>
      <c r="D26" s="51"/>
      <c r="E26" s="61"/>
      <c r="F26" s="51"/>
      <c r="G26" s="61"/>
      <c r="H26" s="51"/>
      <c r="I26" s="57"/>
      <c r="J26" s="51"/>
      <c r="K26" s="107">
        <f t="shared" si="1"/>
        <v>0</v>
      </c>
      <c r="L26" s="107">
        <f t="shared" si="2"/>
        <v>0</v>
      </c>
      <c r="M26" s="89"/>
      <c r="P26" s="111"/>
      <c r="Q26" s="111"/>
      <c r="R26" s="111"/>
      <c r="S26" s="111"/>
      <c r="T26" s="111"/>
      <c r="U26" s="111"/>
      <c r="V26" s="111"/>
      <c r="W26" s="113">
        <f t="shared" si="3"/>
        <v>0</v>
      </c>
      <c r="X26" s="113">
        <f t="shared" si="3"/>
        <v>0</v>
      </c>
      <c r="Y26" s="113">
        <f>R26-E26</f>
        <v>0</v>
      </c>
      <c r="Z26" s="113">
        <f>S26-F26</f>
        <v>0</v>
      </c>
      <c r="AA26" s="113">
        <f>T26-G26</f>
        <v>0</v>
      </c>
      <c r="AB26" s="113">
        <f>U26-H26</f>
        <v>0</v>
      </c>
      <c r="AC26" s="113">
        <f>V26-I26</f>
        <v>0</v>
      </c>
    </row>
    <row r="27" spans="1:29" x14ac:dyDescent="0.2">
      <c r="A27" s="28" t="s">
        <v>33</v>
      </c>
      <c r="B27" s="41" t="s">
        <v>9</v>
      </c>
      <c r="C27" s="61"/>
      <c r="D27" s="51"/>
      <c r="E27" s="61"/>
      <c r="F27" s="51"/>
      <c r="G27" s="61"/>
      <c r="H27" s="51"/>
      <c r="I27" s="57"/>
      <c r="J27" s="51"/>
      <c r="K27" s="107">
        <f t="shared" si="1"/>
        <v>0</v>
      </c>
      <c r="L27" s="107">
        <f t="shared" si="2"/>
        <v>0</v>
      </c>
      <c r="M27" s="89"/>
      <c r="P27" s="111"/>
      <c r="Q27" s="111"/>
      <c r="R27" s="111"/>
      <c r="S27" s="111"/>
      <c r="T27" s="111"/>
      <c r="U27" s="111"/>
      <c r="V27" s="111"/>
      <c r="W27" s="113">
        <f t="shared" si="3"/>
        <v>0</v>
      </c>
      <c r="X27" s="113">
        <f t="shared" si="3"/>
        <v>0</v>
      </c>
      <c r="Y27" s="113">
        <f>R27-E27</f>
        <v>0</v>
      </c>
      <c r="Z27" s="113">
        <f>S27-F27</f>
        <v>0</v>
      </c>
      <c r="AA27" s="113">
        <f>T27-G27</f>
        <v>0</v>
      </c>
      <c r="AB27" s="113">
        <f>U27-H27</f>
        <v>0</v>
      </c>
      <c r="AC27" s="113">
        <f>V27-I27</f>
        <v>0</v>
      </c>
    </row>
    <row r="28" spans="1:29" x14ac:dyDescent="0.2">
      <c r="A28" s="28"/>
      <c r="B28" s="41" t="s">
        <v>5</v>
      </c>
      <c r="C28" s="61"/>
      <c r="D28" s="51"/>
      <c r="E28" s="61"/>
      <c r="F28" s="51"/>
      <c r="G28" s="61"/>
      <c r="H28" s="51"/>
      <c r="I28" s="57"/>
      <c r="J28" s="51"/>
      <c r="K28" s="107">
        <f t="shared" si="1"/>
        <v>0</v>
      </c>
      <c r="L28" s="107">
        <f t="shared" si="2"/>
        <v>0</v>
      </c>
      <c r="M28" s="89"/>
      <c r="P28" s="111"/>
      <c r="Q28" s="111"/>
      <c r="R28" s="111"/>
      <c r="S28" s="111"/>
      <c r="T28" s="111"/>
      <c r="U28" s="111"/>
      <c r="V28" s="111"/>
      <c r="W28" s="113">
        <f t="shared" si="3"/>
        <v>0</v>
      </c>
      <c r="X28" s="113">
        <f t="shared" si="3"/>
        <v>0</v>
      </c>
      <c r="Y28" s="113">
        <f>R28-E28</f>
        <v>0</v>
      </c>
      <c r="Z28" s="113">
        <f>S28-F28</f>
        <v>0</v>
      </c>
      <c r="AA28" s="113">
        <f>T28-G28</f>
        <v>0</v>
      </c>
      <c r="AB28" s="113">
        <f>U28-H28</f>
        <v>0</v>
      </c>
      <c r="AC28" s="113">
        <f>V28-I28</f>
        <v>0</v>
      </c>
    </row>
    <row r="29" spans="1:29" x14ac:dyDescent="0.2">
      <c r="A29" s="28" t="s">
        <v>34</v>
      </c>
      <c r="B29" s="41" t="s">
        <v>13</v>
      </c>
      <c r="C29" s="61"/>
      <c r="D29" s="51"/>
      <c r="E29" s="61"/>
      <c r="F29" s="51"/>
      <c r="G29" s="61"/>
      <c r="H29" s="51"/>
      <c r="I29" s="57"/>
      <c r="J29" s="51"/>
      <c r="K29" s="107">
        <f t="shared" si="1"/>
        <v>0</v>
      </c>
      <c r="L29" s="107">
        <f t="shared" si="2"/>
        <v>0</v>
      </c>
      <c r="M29" s="89"/>
      <c r="P29" s="111"/>
      <c r="Q29" s="111"/>
      <c r="R29" s="111"/>
      <c r="S29" s="111"/>
      <c r="T29" s="111"/>
      <c r="U29" s="111"/>
      <c r="V29" s="111"/>
      <c r="W29" s="113">
        <f t="shared" si="3"/>
        <v>0</v>
      </c>
      <c r="X29" s="113">
        <f t="shared" si="3"/>
        <v>0</v>
      </c>
      <c r="Y29" s="113">
        <f>R29-E29</f>
        <v>0</v>
      </c>
      <c r="Z29" s="113">
        <f>S29-F29</f>
        <v>0</v>
      </c>
      <c r="AA29" s="113">
        <f>T29-G29</f>
        <v>0</v>
      </c>
      <c r="AB29" s="113">
        <f>U29-H29</f>
        <v>0</v>
      </c>
      <c r="AC29" s="113">
        <f>V29-I29</f>
        <v>0</v>
      </c>
    </row>
    <row r="30" spans="1:29" x14ac:dyDescent="0.2">
      <c r="A30" s="28" t="s">
        <v>35</v>
      </c>
      <c r="B30" s="41" t="s">
        <v>12</v>
      </c>
      <c r="C30" s="61"/>
      <c r="D30" s="51"/>
      <c r="E30" s="61"/>
      <c r="F30" s="51"/>
      <c r="G30" s="61"/>
      <c r="H30" s="51"/>
      <c r="I30" s="57"/>
      <c r="J30" s="51"/>
      <c r="K30" s="107">
        <f t="shared" si="1"/>
        <v>0</v>
      </c>
      <c r="L30" s="107">
        <f t="shared" si="2"/>
        <v>0</v>
      </c>
      <c r="M30" s="89"/>
      <c r="P30" s="111"/>
      <c r="Q30" s="111"/>
      <c r="R30" s="111"/>
      <c r="S30" s="111"/>
      <c r="T30" s="111"/>
      <c r="U30" s="111"/>
      <c r="V30" s="111"/>
      <c r="W30" s="113">
        <f t="shared" si="3"/>
        <v>0</v>
      </c>
      <c r="X30" s="113">
        <f t="shared" si="3"/>
        <v>0</v>
      </c>
      <c r="Y30" s="113">
        <f>R30-E30</f>
        <v>0</v>
      </c>
      <c r="Z30" s="113">
        <f>S30-F30</f>
        <v>0</v>
      </c>
      <c r="AA30" s="113">
        <f>T30-G30</f>
        <v>0</v>
      </c>
      <c r="AB30" s="113">
        <f>U30-H30</f>
        <v>0</v>
      </c>
      <c r="AC30" s="113">
        <f>V30-I30</f>
        <v>0</v>
      </c>
    </row>
    <row r="31" spans="1:29" hidden="1" x14ac:dyDescent="0.2">
      <c r="A31" s="28"/>
      <c r="B31" s="41" t="s">
        <v>14</v>
      </c>
      <c r="C31" s="61"/>
      <c r="D31" s="51"/>
      <c r="E31" s="61"/>
      <c r="F31" s="51"/>
      <c r="G31" s="61"/>
      <c r="H31" s="51"/>
      <c r="I31" s="57"/>
      <c r="J31" s="51"/>
      <c r="K31" s="107">
        <f t="shared" si="1"/>
        <v>0</v>
      </c>
      <c r="L31" s="107">
        <f t="shared" si="2"/>
        <v>0</v>
      </c>
      <c r="M31" s="89"/>
      <c r="P31" s="111"/>
      <c r="Q31" s="111"/>
      <c r="R31" s="111"/>
      <c r="S31" s="111"/>
      <c r="T31" s="111"/>
      <c r="U31" s="111"/>
      <c r="V31" s="111"/>
      <c r="W31" s="113">
        <f t="shared" si="3"/>
        <v>0</v>
      </c>
      <c r="X31" s="113">
        <f t="shared" si="3"/>
        <v>0</v>
      </c>
      <c r="Y31" s="113">
        <f>R31-E31</f>
        <v>0</v>
      </c>
      <c r="Z31" s="113">
        <f>S31-F31</f>
        <v>0</v>
      </c>
      <c r="AA31" s="113">
        <f>T31-G31</f>
        <v>0</v>
      </c>
      <c r="AB31" s="113">
        <f>U31-H31</f>
        <v>0</v>
      </c>
      <c r="AC31" s="113">
        <f>V31-I31</f>
        <v>0</v>
      </c>
    </row>
    <row r="32" spans="1:29" x14ac:dyDescent="0.2">
      <c r="A32" s="28" t="s">
        <v>36</v>
      </c>
      <c r="B32" s="41" t="s">
        <v>37</v>
      </c>
      <c r="C32" s="61"/>
      <c r="D32" s="51"/>
      <c r="E32" s="61"/>
      <c r="F32" s="51"/>
      <c r="G32" s="61"/>
      <c r="H32" s="51"/>
      <c r="I32" s="57"/>
      <c r="J32" s="51"/>
      <c r="K32" s="107">
        <f t="shared" si="1"/>
        <v>0</v>
      </c>
      <c r="L32" s="107">
        <f t="shared" si="2"/>
        <v>0</v>
      </c>
      <c r="M32" s="89"/>
      <c r="P32" s="111"/>
      <c r="Q32" s="111"/>
      <c r="R32" s="111"/>
      <c r="S32" s="111"/>
      <c r="T32" s="111"/>
      <c r="U32" s="111"/>
      <c r="V32" s="111"/>
      <c r="W32" s="113">
        <f t="shared" si="3"/>
        <v>0</v>
      </c>
      <c r="X32" s="113">
        <f t="shared" si="3"/>
        <v>0</v>
      </c>
      <c r="Y32" s="113">
        <f>R32-E32</f>
        <v>0</v>
      </c>
      <c r="Z32" s="113">
        <f>S32-F32</f>
        <v>0</v>
      </c>
      <c r="AA32" s="113">
        <f>T32-G32</f>
        <v>0</v>
      </c>
      <c r="AB32" s="113">
        <f>U32-H32</f>
        <v>0</v>
      </c>
      <c r="AC32" s="113">
        <f>V32-I32</f>
        <v>0</v>
      </c>
    </row>
    <row r="33" spans="1:29" x14ac:dyDescent="0.2">
      <c r="A33" s="28" t="s">
        <v>39</v>
      </c>
      <c r="B33" s="41" t="s">
        <v>38</v>
      </c>
      <c r="C33" s="61">
        <f t="shared" ref="C33:I33" si="11">C101</f>
        <v>25200.65</v>
      </c>
      <c r="D33" s="51">
        <f t="shared" si="11"/>
        <v>4.5570000000000004</v>
      </c>
      <c r="E33" s="61">
        <f t="shared" si="11"/>
        <v>13407.02</v>
      </c>
      <c r="F33" s="51">
        <f t="shared" si="11"/>
        <v>4.5570000000000004</v>
      </c>
      <c r="G33" s="61">
        <f t="shared" si="11"/>
        <v>11793.630000000001</v>
      </c>
      <c r="H33" s="51">
        <f t="shared" si="11"/>
        <v>4.5570000000000004</v>
      </c>
      <c r="I33" s="57">
        <f t="shared" si="11"/>
        <v>16.889166314613888</v>
      </c>
      <c r="J33" s="51"/>
      <c r="K33" s="107">
        <f t="shared" si="1"/>
        <v>0</v>
      </c>
      <c r="L33" s="107">
        <f t="shared" si="2"/>
        <v>0</v>
      </c>
      <c r="M33" s="89"/>
      <c r="P33" s="111">
        <v>25200.65</v>
      </c>
      <c r="Q33" s="111">
        <v>4.5570000000000004</v>
      </c>
      <c r="R33" s="111">
        <v>13407.02</v>
      </c>
      <c r="S33" s="111">
        <v>4.5570000000000004</v>
      </c>
      <c r="T33" s="111">
        <v>11793.63</v>
      </c>
      <c r="U33" s="111">
        <v>4.5570000000000004</v>
      </c>
      <c r="V33" s="111">
        <v>22.39</v>
      </c>
      <c r="W33" s="113">
        <f t="shared" si="3"/>
        <v>0</v>
      </c>
      <c r="X33" s="113">
        <f t="shared" si="3"/>
        <v>0</v>
      </c>
      <c r="Y33" s="113">
        <f>R33-E33</f>
        <v>0</v>
      </c>
      <c r="Z33" s="113">
        <f>S33-F33</f>
        <v>0</v>
      </c>
      <c r="AA33" s="113">
        <f>T33-G33</f>
        <v>0</v>
      </c>
      <c r="AB33" s="113">
        <f>U33-H33</f>
        <v>0</v>
      </c>
      <c r="AC33" s="113">
        <f>V33-I33</f>
        <v>5.5008336853861124</v>
      </c>
    </row>
    <row r="34" spans="1:29" x14ac:dyDescent="0.2">
      <c r="A34" s="28"/>
      <c r="B34" s="41" t="s">
        <v>19</v>
      </c>
      <c r="C34" s="61"/>
      <c r="D34" s="51"/>
      <c r="E34" s="61"/>
      <c r="F34" s="51"/>
      <c r="G34" s="61"/>
      <c r="H34" s="51"/>
      <c r="I34" s="57"/>
      <c r="J34" s="51"/>
      <c r="K34" s="107">
        <f t="shared" si="1"/>
        <v>0</v>
      </c>
      <c r="L34" s="107">
        <f t="shared" si="2"/>
        <v>0</v>
      </c>
      <c r="M34" s="89"/>
      <c r="P34" s="111"/>
      <c r="Q34" s="111"/>
      <c r="R34" s="111"/>
      <c r="S34" s="111"/>
      <c r="T34" s="111"/>
      <c r="U34" s="111"/>
      <c r="V34" s="111"/>
      <c r="W34" s="113">
        <f t="shared" si="3"/>
        <v>0</v>
      </c>
      <c r="X34" s="113">
        <f t="shared" si="3"/>
        <v>0</v>
      </c>
      <c r="Y34" s="113">
        <f>R34-E34</f>
        <v>0</v>
      </c>
      <c r="Z34" s="113">
        <f>S34-F34</f>
        <v>0</v>
      </c>
      <c r="AA34" s="113">
        <f>T34-G34</f>
        <v>0</v>
      </c>
      <c r="AB34" s="113">
        <f>U34-H34</f>
        <v>0</v>
      </c>
      <c r="AC34" s="113">
        <f>V34-I34</f>
        <v>0</v>
      </c>
    </row>
    <row r="35" spans="1:29" x14ac:dyDescent="0.2">
      <c r="A35" s="28" t="s">
        <v>41</v>
      </c>
      <c r="B35" s="41" t="s">
        <v>21</v>
      </c>
      <c r="C35" s="61"/>
      <c r="D35" s="51"/>
      <c r="E35" s="61"/>
      <c r="F35" s="51"/>
      <c r="G35" s="61"/>
      <c r="H35" s="51"/>
      <c r="I35" s="57"/>
      <c r="J35" s="51"/>
      <c r="K35" s="107">
        <f t="shared" si="1"/>
        <v>0</v>
      </c>
      <c r="L35" s="107">
        <f t="shared" si="2"/>
        <v>0</v>
      </c>
      <c r="M35" s="89"/>
      <c r="P35" s="111"/>
      <c r="Q35" s="111"/>
      <c r="R35" s="111"/>
      <c r="S35" s="111"/>
      <c r="T35" s="111"/>
      <c r="U35" s="111"/>
      <c r="V35" s="111"/>
      <c r="W35" s="113">
        <f t="shared" si="3"/>
        <v>0</v>
      </c>
      <c r="X35" s="113">
        <f t="shared" si="3"/>
        <v>0</v>
      </c>
      <c r="Y35" s="113">
        <f>R35-E35</f>
        <v>0</v>
      </c>
      <c r="Z35" s="113">
        <f>S35-F35</f>
        <v>0</v>
      </c>
      <c r="AA35" s="113">
        <f>T35-G35</f>
        <v>0</v>
      </c>
      <c r="AB35" s="113">
        <f>U35-H35</f>
        <v>0</v>
      </c>
      <c r="AC35" s="113">
        <f>V35-I35</f>
        <v>0</v>
      </c>
    </row>
    <row r="36" spans="1:29" x14ac:dyDescent="0.2">
      <c r="A36" s="28" t="s">
        <v>42</v>
      </c>
      <c r="B36" s="41" t="s">
        <v>22</v>
      </c>
      <c r="C36" s="61">
        <f t="shared" ref="C36:I36" si="12">C33</f>
        <v>25200.65</v>
      </c>
      <c r="D36" s="51">
        <f t="shared" si="12"/>
        <v>4.5570000000000004</v>
      </c>
      <c r="E36" s="61">
        <f t="shared" si="12"/>
        <v>13407.02</v>
      </c>
      <c r="F36" s="51">
        <f t="shared" si="12"/>
        <v>4.5570000000000004</v>
      </c>
      <c r="G36" s="61">
        <f t="shared" si="12"/>
        <v>11793.630000000001</v>
      </c>
      <c r="H36" s="51">
        <f t="shared" si="12"/>
        <v>4.5570000000000004</v>
      </c>
      <c r="I36" s="57">
        <f t="shared" si="12"/>
        <v>16.889166314613888</v>
      </c>
      <c r="J36" s="51"/>
      <c r="K36" s="107">
        <f t="shared" si="1"/>
        <v>0</v>
      </c>
      <c r="L36" s="107">
        <f t="shared" si="2"/>
        <v>0</v>
      </c>
      <c r="M36" s="89"/>
      <c r="P36" s="111">
        <v>25200.65</v>
      </c>
      <c r="Q36" s="111">
        <v>4.5570000000000004</v>
      </c>
      <c r="R36" s="111">
        <v>13407.02</v>
      </c>
      <c r="S36" s="111">
        <v>4.5570000000000004</v>
      </c>
      <c r="T36" s="111">
        <v>11793.63</v>
      </c>
      <c r="U36" s="111">
        <v>4.5570000000000004</v>
      </c>
      <c r="V36" s="111">
        <v>22.39</v>
      </c>
      <c r="W36" s="113">
        <f t="shared" si="3"/>
        <v>0</v>
      </c>
      <c r="X36" s="113">
        <f t="shared" si="3"/>
        <v>0</v>
      </c>
      <c r="Y36" s="113">
        <f>R36-E36</f>
        <v>0</v>
      </c>
      <c r="Z36" s="113">
        <f>S36-F36</f>
        <v>0</v>
      </c>
      <c r="AA36" s="113">
        <f>T36-G36</f>
        <v>0</v>
      </c>
      <c r="AB36" s="113">
        <f>U36-H36</f>
        <v>0</v>
      </c>
      <c r="AC36" s="113">
        <f>V36-I36</f>
        <v>5.5008336853861124</v>
      </c>
    </row>
    <row r="37" spans="1:29" x14ac:dyDescent="0.2">
      <c r="A37" s="28"/>
      <c r="B37" s="41" t="s">
        <v>19</v>
      </c>
      <c r="C37" s="61"/>
      <c r="D37" s="51"/>
      <c r="E37" s="61"/>
      <c r="F37" s="51"/>
      <c r="G37" s="61"/>
      <c r="H37" s="51"/>
      <c r="I37" s="57"/>
      <c r="J37" s="51"/>
      <c r="K37" s="107">
        <f t="shared" si="1"/>
        <v>0</v>
      </c>
      <c r="L37" s="107">
        <f t="shared" si="2"/>
        <v>0</v>
      </c>
      <c r="M37" s="89"/>
      <c r="P37" s="111"/>
      <c r="Q37" s="111"/>
      <c r="R37" s="111"/>
      <c r="S37" s="111"/>
      <c r="T37" s="111"/>
      <c r="U37" s="111"/>
      <c r="V37" s="111"/>
      <c r="W37" s="113">
        <f t="shared" si="3"/>
        <v>0</v>
      </c>
      <c r="X37" s="113">
        <f t="shared" si="3"/>
        <v>0</v>
      </c>
      <c r="Y37" s="113">
        <f>R37-E37</f>
        <v>0</v>
      </c>
      <c r="Z37" s="113">
        <f>S37-F37</f>
        <v>0</v>
      </c>
      <c r="AA37" s="113">
        <f>T37-G37</f>
        <v>0</v>
      </c>
      <c r="AB37" s="113">
        <f>U37-H37</f>
        <v>0</v>
      </c>
      <c r="AC37" s="113">
        <f>V37-I37</f>
        <v>0</v>
      </c>
    </row>
    <row r="38" spans="1:29" x14ac:dyDescent="0.2">
      <c r="A38" s="28" t="s">
        <v>43</v>
      </c>
      <c r="B38" s="41" t="s">
        <v>143</v>
      </c>
      <c r="C38" s="61">
        <f t="shared" ref="C38:I38" si="13">C33</f>
        <v>25200.65</v>
      </c>
      <c r="D38" s="51">
        <f t="shared" si="13"/>
        <v>4.5570000000000004</v>
      </c>
      <c r="E38" s="61">
        <f t="shared" si="13"/>
        <v>13407.02</v>
      </c>
      <c r="F38" s="51">
        <f t="shared" si="13"/>
        <v>4.5570000000000004</v>
      </c>
      <c r="G38" s="61">
        <f t="shared" si="13"/>
        <v>11793.630000000001</v>
      </c>
      <c r="H38" s="51">
        <f t="shared" si="13"/>
        <v>4.5570000000000004</v>
      </c>
      <c r="I38" s="57">
        <f t="shared" si="13"/>
        <v>16.889166314613888</v>
      </c>
      <c r="J38" s="51"/>
      <c r="K38" s="107">
        <f t="shared" si="1"/>
        <v>0</v>
      </c>
      <c r="L38" s="107">
        <f t="shared" si="2"/>
        <v>0</v>
      </c>
      <c r="M38" s="89"/>
      <c r="P38" s="111">
        <v>25200.65</v>
      </c>
      <c r="Q38" s="111">
        <v>4.5570000000000004</v>
      </c>
      <c r="R38" s="111">
        <v>13407.02</v>
      </c>
      <c r="S38" s="111">
        <v>4.5570000000000004</v>
      </c>
      <c r="T38" s="111">
        <v>11793.63</v>
      </c>
      <c r="U38" s="111">
        <v>4.5570000000000004</v>
      </c>
      <c r="V38" s="111">
        <v>22.39</v>
      </c>
      <c r="W38" s="113">
        <f t="shared" si="3"/>
        <v>0</v>
      </c>
      <c r="X38" s="113">
        <f t="shared" si="3"/>
        <v>0</v>
      </c>
      <c r="Y38" s="113">
        <f>R38-E38</f>
        <v>0</v>
      </c>
      <c r="Z38" s="113">
        <f>S38-F38</f>
        <v>0</v>
      </c>
      <c r="AA38" s="113">
        <f>T38-G38</f>
        <v>0</v>
      </c>
      <c r="AB38" s="113">
        <f>U38-H38</f>
        <v>0</v>
      </c>
      <c r="AC38" s="113">
        <f>V38-I38</f>
        <v>5.5008336853861124</v>
      </c>
    </row>
    <row r="39" spans="1:29" ht="27" customHeight="1" x14ac:dyDescent="0.2">
      <c r="A39" s="30" t="s">
        <v>44</v>
      </c>
      <c r="B39" s="41" t="s">
        <v>45</v>
      </c>
      <c r="C39" s="61"/>
      <c r="D39" s="51"/>
      <c r="E39" s="61"/>
      <c r="F39" s="51"/>
      <c r="G39" s="61"/>
      <c r="H39" s="51"/>
      <c r="I39" s="57"/>
      <c r="J39" s="51"/>
      <c r="K39" s="107">
        <f t="shared" si="1"/>
        <v>0</v>
      </c>
      <c r="L39" s="107">
        <f t="shared" si="2"/>
        <v>0</v>
      </c>
      <c r="M39" s="89"/>
      <c r="P39" s="111"/>
      <c r="Q39" s="111"/>
      <c r="R39" s="111"/>
      <c r="S39" s="111"/>
      <c r="T39" s="111"/>
      <c r="U39" s="111"/>
      <c r="V39" s="111"/>
      <c r="W39" s="113">
        <f t="shared" si="3"/>
        <v>0</v>
      </c>
      <c r="X39" s="113">
        <f t="shared" si="3"/>
        <v>0</v>
      </c>
      <c r="Y39" s="113">
        <f>R39-E39</f>
        <v>0</v>
      </c>
      <c r="Z39" s="113">
        <f>S39-F39</f>
        <v>0</v>
      </c>
      <c r="AA39" s="113">
        <f>T39-G39</f>
        <v>0</v>
      </c>
      <c r="AB39" s="113">
        <f>U39-H39</f>
        <v>0</v>
      </c>
      <c r="AC39" s="113">
        <f>V39-I39</f>
        <v>0</v>
      </c>
    </row>
    <row r="40" spans="1:29" x14ac:dyDescent="0.2">
      <c r="A40" s="28" t="s">
        <v>46</v>
      </c>
      <c r="B40" s="41" t="s">
        <v>12</v>
      </c>
      <c r="C40" s="61"/>
      <c r="D40" s="51"/>
      <c r="E40" s="61"/>
      <c r="F40" s="51"/>
      <c r="G40" s="61"/>
      <c r="H40" s="51"/>
      <c r="I40" s="57"/>
      <c r="J40" s="51"/>
      <c r="K40" s="107">
        <f t="shared" si="1"/>
        <v>0</v>
      </c>
      <c r="L40" s="107">
        <f t="shared" si="2"/>
        <v>0</v>
      </c>
      <c r="M40" s="89"/>
      <c r="P40" s="111"/>
      <c r="Q40" s="111"/>
      <c r="R40" s="111"/>
      <c r="S40" s="111"/>
      <c r="T40" s="111"/>
      <c r="U40" s="111"/>
      <c r="V40" s="111"/>
      <c r="W40" s="113">
        <f t="shared" si="3"/>
        <v>0</v>
      </c>
      <c r="X40" s="113">
        <f t="shared" si="3"/>
        <v>0</v>
      </c>
      <c r="Y40" s="113">
        <f>R40-E40</f>
        <v>0</v>
      </c>
      <c r="Z40" s="113">
        <f>S40-F40</f>
        <v>0</v>
      </c>
      <c r="AA40" s="113">
        <f>T40-G40</f>
        <v>0</v>
      </c>
      <c r="AB40" s="113">
        <f>U40-H40</f>
        <v>0</v>
      </c>
      <c r="AC40" s="113">
        <f>V40-I40</f>
        <v>0</v>
      </c>
    </row>
    <row r="41" spans="1:29" ht="27.75" customHeight="1" x14ac:dyDescent="0.2">
      <c r="A41" s="30" t="s">
        <v>47</v>
      </c>
      <c r="B41" s="41" t="s">
        <v>48</v>
      </c>
      <c r="C41" s="61"/>
      <c r="D41" s="51"/>
      <c r="E41" s="61"/>
      <c r="F41" s="51"/>
      <c r="G41" s="61"/>
      <c r="H41" s="51"/>
      <c r="I41" s="57"/>
      <c r="J41" s="51"/>
      <c r="K41" s="107">
        <f t="shared" si="1"/>
        <v>0</v>
      </c>
      <c r="L41" s="107">
        <f t="shared" si="2"/>
        <v>0</v>
      </c>
      <c r="M41" s="89"/>
      <c r="P41" s="111"/>
      <c r="Q41" s="111"/>
      <c r="R41" s="111"/>
      <c r="S41" s="111"/>
      <c r="T41" s="111"/>
      <c r="U41" s="111"/>
      <c r="V41" s="111"/>
      <c r="W41" s="113">
        <f t="shared" si="3"/>
        <v>0</v>
      </c>
      <c r="X41" s="113">
        <f t="shared" si="3"/>
        <v>0</v>
      </c>
      <c r="Y41" s="113">
        <f>R41-E41</f>
        <v>0</v>
      </c>
      <c r="Z41" s="113">
        <f>S41-F41</f>
        <v>0</v>
      </c>
      <c r="AA41" s="113">
        <f>T41-G41</f>
        <v>0</v>
      </c>
      <c r="AB41" s="113">
        <f>U41-H41</f>
        <v>0</v>
      </c>
      <c r="AC41" s="113">
        <f>V41-I41</f>
        <v>0</v>
      </c>
    </row>
    <row r="42" spans="1:29" hidden="1" x14ac:dyDescent="0.2">
      <c r="A42" s="28"/>
      <c r="B42" s="41" t="s">
        <v>14</v>
      </c>
      <c r="C42" s="61"/>
      <c r="D42" s="51"/>
      <c r="E42" s="61"/>
      <c r="F42" s="51"/>
      <c r="G42" s="61"/>
      <c r="H42" s="51"/>
      <c r="I42" s="57"/>
      <c r="J42" s="51"/>
      <c r="K42" s="107">
        <f t="shared" si="1"/>
        <v>0</v>
      </c>
      <c r="L42" s="107">
        <f t="shared" si="2"/>
        <v>0</v>
      </c>
      <c r="M42" s="89"/>
      <c r="P42" s="111"/>
      <c r="Q42" s="111"/>
      <c r="R42" s="111"/>
      <c r="S42" s="111"/>
      <c r="T42" s="111"/>
      <c r="U42" s="111"/>
      <c r="V42" s="111"/>
      <c r="W42" s="113">
        <f t="shared" si="3"/>
        <v>0</v>
      </c>
      <c r="X42" s="113">
        <f t="shared" si="3"/>
        <v>0</v>
      </c>
      <c r="Y42" s="113">
        <f>R42-E42</f>
        <v>0</v>
      </c>
      <c r="Z42" s="113">
        <f>S42-F42</f>
        <v>0</v>
      </c>
      <c r="AA42" s="113">
        <f>T42-G42</f>
        <v>0</v>
      </c>
      <c r="AB42" s="113">
        <f>U42-H42</f>
        <v>0</v>
      </c>
      <c r="AC42" s="113">
        <f>V42-I42</f>
        <v>0</v>
      </c>
    </row>
    <row r="43" spans="1:29" x14ac:dyDescent="0.2">
      <c r="A43" s="28" t="s">
        <v>49</v>
      </c>
      <c r="B43" s="41" t="s">
        <v>50</v>
      </c>
      <c r="C43" s="61"/>
      <c r="D43" s="51"/>
      <c r="E43" s="61"/>
      <c r="F43" s="51"/>
      <c r="G43" s="61"/>
      <c r="H43" s="51"/>
      <c r="I43" s="57"/>
      <c r="J43" s="84" t="s">
        <v>51</v>
      </c>
      <c r="K43" s="107">
        <f t="shared" si="1"/>
        <v>0</v>
      </c>
      <c r="L43" s="107">
        <f t="shared" si="2"/>
        <v>0</v>
      </c>
      <c r="M43" s="89"/>
      <c r="P43" s="111"/>
      <c r="Q43" s="111"/>
      <c r="R43" s="111"/>
      <c r="S43" s="111"/>
      <c r="T43" s="111"/>
      <c r="U43" s="111"/>
      <c r="V43" s="111"/>
      <c r="W43" s="113">
        <f t="shared" si="3"/>
        <v>0</v>
      </c>
      <c r="X43" s="113">
        <f t="shared" si="3"/>
        <v>0</v>
      </c>
      <c r="Y43" s="113">
        <f>R43-E43</f>
        <v>0</v>
      </c>
      <c r="Z43" s="113">
        <f>S43-F43</f>
        <v>0</v>
      </c>
      <c r="AA43" s="113">
        <f>T43-G43</f>
        <v>0</v>
      </c>
      <c r="AB43" s="113">
        <f>U43-H43</f>
        <v>0</v>
      </c>
      <c r="AC43" s="113">
        <f>V43-I43</f>
        <v>0</v>
      </c>
    </row>
    <row r="44" spans="1:29" x14ac:dyDescent="0.2">
      <c r="A44" s="28" t="s">
        <v>52</v>
      </c>
      <c r="B44" s="44" t="s">
        <v>53</v>
      </c>
      <c r="C44" s="61"/>
      <c r="D44" s="51"/>
      <c r="E44" s="61"/>
      <c r="F44" s="51"/>
      <c r="G44" s="61"/>
      <c r="H44" s="51"/>
      <c r="I44" s="57"/>
      <c r="J44" s="84" t="s">
        <v>51</v>
      </c>
      <c r="K44" s="107">
        <f t="shared" si="1"/>
        <v>0</v>
      </c>
      <c r="L44" s="107">
        <f t="shared" si="2"/>
        <v>0</v>
      </c>
      <c r="M44" s="89"/>
      <c r="P44" s="111"/>
      <c r="Q44" s="111"/>
      <c r="R44" s="111"/>
      <c r="S44" s="111"/>
      <c r="T44" s="111"/>
      <c r="U44" s="111"/>
      <c r="V44" s="111"/>
      <c r="W44" s="113">
        <f t="shared" si="3"/>
        <v>0</v>
      </c>
      <c r="X44" s="113">
        <f t="shared" si="3"/>
        <v>0</v>
      </c>
      <c r="Y44" s="113">
        <f>R44-E44</f>
        <v>0</v>
      </c>
      <c r="Z44" s="113">
        <f>S44-F44</f>
        <v>0</v>
      </c>
      <c r="AA44" s="113">
        <f>T44-G44</f>
        <v>0</v>
      </c>
      <c r="AB44" s="113">
        <f>U44-H44</f>
        <v>0</v>
      </c>
      <c r="AC44" s="113">
        <f>V44-I44</f>
        <v>0</v>
      </c>
    </row>
    <row r="45" spans="1:29" x14ac:dyDescent="0.2">
      <c r="A45" s="28" t="s">
        <v>54</v>
      </c>
      <c r="B45" s="44" t="s">
        <v>57</v>
      </c>
      <c r="C45" s="61"/>
      <c r="D45" s="51"/>
      <c r="E45" s="61"/>
      <c r="F45" s="51"/>
      <c r="G45" s="61"/>
      <c r="H45" s="51"/>
      <c r="I45" s="57"/>
      <c r="J45" s="84" t="s">
        <v>51</v>
      </c>
      <c r="K45" s="107">
        <f t="shared" si="1"/>
        <v>0</v>
      </c>
      <c r="L45" s="107">
        <f t="shared" si="2"/>
        <v>0</v>
      </c>
      <c r="M45" s="89"/>
      <c r="P45" s="111"/>
      <c r="Q45" s="111"/>
      <c r="R45" s="111"/>
      <c r="S45" s="111"/>
      <c r="T45" s="111"/>
      <c r="U45" s="111"/>
      <c r="V45" s="111"/>
      <c r="W45" s="113">
        <f t="shared" si="3"/>
        <v>0</v>
      </c>
      <c r="X45" s="113">
        <f t="shared" si="3"/>
        <v>0</v>
      </c>
      <c r="Y45" s="113">
        <f>R45-E45</f>
        <v>0</v>
      </c>
      <c r="Z45" s="113">
        <f>S45-F45</f>
        <v>0</v>
      </c>
      <c r="AA45" s="113">
        <f>T45-G45</f>
        <v>0</v>
      </c>
      <c r="AB45" s="113">
        <f>U45-H45</f>
        <v>0</v>
      </c>
      <c r="AC45" s="113">
        <f>V45-I45</f>
        <v>0</v>
      </c>
    </row>
    <row r="46" spans="1:29" x14ac:dyDescent="0.2">
      <c r="A46" s="28" t="s">
        <v>55</v>
      </c>
      <c r="B46" s="44" t="s">
        <v>58</v>
      </c>
      <c r="C46" s="61"/>
      <c r="D46" s="51"/>
      <c r="E46" s="61"/>
      <c r="F46" s="51"/>
      <c r="G46" s="61"/>
      <c r="H46" s="51"/>
      <c r="I46" s="57"/>
      <c r="J46" s="84" t="s">
        <v>51</v>
      </c>
      <c r="K46" s="107">
        <f t="shared" si="1"/>
        <v>0</v>
      </c>
      <c r="L46" s="107">
        <f t="shared" si="2"/>
        <v>0</v>
      </c>
      <c r="M46" s="89"/>
      <c r="P46" s="111"/>
      <c r="Q46" s="111"/>
      <c r="R46" s="111"/>
      <c r="S46" s="111"/>
      <c r="T46" s="111"/>
      <c r="U46" s="111"/>
      <c r="V46" s="111"/>
      <c r="W46" s="113">
        <f t="shared" si="3"/>
        <v>0</v>
      </c>
      <c r="X46" s="113">
        <f t="shared" si="3"/>
        <v>0</v>
      </c>
      <c r="Y46" s="113">
        <f>R46-E46</f>
        <v>0</v>
      </c>
      <c r="Z46" s="113">
        <f>S46-F46</f>
        <v>0</v>
      </c>
      <c r="AA46" s="113">
        <f>T46-G46</f>
        <v>0</v>
      </c>
      <c r="AB46" s="113">
        <f>U46-H46</f>
        <v>0</v>
      </c>
      <c r="AC46" s="113">
        <f>V46-I46</f>
        <v>0</v>
      </c>
    </row>
    <row r="47" spans="1:29" x14ac:dyDescent="0.2">
      <c r="A47" s="28" t="s">
        <v>56</v>
      </c>
      <c r="B47" s="44" t="s">
        <v>59</v>
      </c>
      <c r="C47" s="61"/>
      <c r="D47" s="51"/>
      <c r="E47" s="61"/>
      <c r="F47" s="51"/>
      <c r="G47" s="61"/>
      <c r="H47" s="51"/>
      <c r="I47" s="57"/>
      <c r="J47" s="84" t="s">
        <v>51</v>
      </c>
      <c r="K47" s="107">
        <f t="shared" si="1"/>
        <v>0</v>
      </c>
      <c r="L47" s="107">
        <f t="shared" si="2"/>
        <v>0</v>
      </c>
      <c r="M47" s="89"/>
      <c r="P47" s="111"/>
      <c r="Q47" s="111"/>
      <c r="R47" s="111"/>
      <c r="S47" s="111"/>
      <c r="T47" s="111"/>
      <c r="U47" s="111"/>
      <c r="V47" s="111"/>
      <c r="W47" s="113">
        <f t="shared" si="3"/>
        <v>0</v>
      </c>
      <c r="X47" s="113">
        <f t="shared" si="3"/>
        <v>0</v>
      </c>
      <c r="Y47" s="113">
        <f>R47-E47</f>
        <v>0</v>
      </c>
      <c r="Z47" s="113">
        <f>S47-F47</f>
        <v>0</v>
      </c>
      <c r="AA47" s="113">
        <f>T47-G47</f>
        <v>0</v>
      </c>
      <c r="AB47" s="113">
        <f>U47-H47</f>
        <v>0</v>
      </c>
      <c r="AC47" s="113">
        <f>V47-I47</f>
        <v>0</v>
      </c>
    </row>
    <row r="48" spans="1:29" hidden="1" x14ac:dyDescent="0.2">
      <c r="A48" s="27" t="s">
        <v>60</v>
      </c>
      <c r="B48" s="43" t="s">
        <v>132</v>
      </c>
      <c r="C48" s="64"/>
      <c r="D48" s="52"/>
      <c r="E48" s="64"/>
      <c r="F48" s="52"/>
      <c r="G48" s="64"/>
      <c r="H48" s="52"/>
      <c r="I48" s="56"/>
      <c r="J48" s="52"/>
      <c r="K48" s="107">
        <f t="shared" si="1"/>
        <v>0</v>
      </c>
      <c r="L48" s="107">
        <f t="shared" si="2"/>
        <v>0</v>
      </c>
      <c r="M48" s="89"/>
      <c r="P48" s="111"/>
      <c r="Q48" s="111"/>
      <c r="R48" s="111"/>
      <c r="S48" s="111"/>
      <c r="T48" s="111"/>
      <c r="U48" s="111"/>
      <c r="V48" s="111"/>
      <c r="W48" s="113">
        <f t="shared" si="3"/>
        <v>0</v>
      </c>
      <c r="X48" s="113">
        <f t="shared" si="3"/>
        <v>0</v>
      </c>
      <c r="Y48" s="113">
        <f>R48-E48</f>
        <v>0</v>
      </c>
      <c r="Z48" s="113">
        <f>S48-F48</f>
        <v>0</v>
      </c>
      <c r="AA48" s="113">
        <f>T48-G48</f>
        <v>0</v>
      </c>
      <c r="AB48" s="113">
        <f>U48-H48</f>
        <v>0</v>
      </c>
      <c r="AC48" s="113">
        <f>V48-I48</f>
        <v>0</v>
      </c>
    </row>
    <row r="49" spans="1:29" hidden="1" x14ac:dyDescent="0.2">
      <c r="A49" s="28"/>
      <c r="B49" s="41" t="s">
        <v>5</v>
      </c>
      <c r="C49" s="61"/>
      <c r="D49" s="51"/>
      <c r="E49" s="61"/>
      <c r="F49" s="51"/>
      <c r="G49" s="61"/>
      <c r="H49" s="51"/>
      <c r="I49" s="57"/>
      <c r="J49" s="51"/>
      <c r="K49" s="107">
        <f t="shared" si="1"/>
        <v>0</v>
      </c>
      <c r="L49" s="107">
        <f t="shared" si="2"/>
        <v>0</v>
      </c>
      <c r="M49" s="89"/>
      <c r="P49" s="111"/>
      <c r="Q49" s="111"/>
      <c r="R49" s="111"/>
      <c r="S49" s="111"/>
      <c r="T49" s="111"/>
      <c r="U49" s="111"/>
      <c r="V49" s="111"/>
      <c r="W49" s="113">
        <f t="shared" si="3"/>
        <v>0</v>
      </c>
      <c r="X49" s="113">
        <f t="shared" si="3"/>
        <v>0</v>
      </c>
      <c r="Y49" s="113">
        <f>R49-E49</f>
        <v>0</v>
      </c>
      <c r="Z49" s="113">
        <f>S49-F49</f>
        <v>0</v>
      </c>
      <c r="AA49" s="113">
        <f>T49-G49</f>
        <v>0</v>
      </c>
      <c r="AB49" s="113">
        <f>U49-H49</f>
        <v>0</v>
      </c>
      <c r="AC49" s="113">
        <f>V49-I49</f>
        <v>0</v>
      </c>
    </row>
    <row r="50" spans="1:29" hidden="1" x14ac:dyDescent="0.2">
      <c r="A50" s="28" t="s">
        <v>61</v>
      </c>
      <c r="B50" s="41" t="s">
        <v>7</v>
      </c>
      <c r="C50" s="61"/>
      <c r="D50" s="51"/>
      <c r="E50" s="61"/>
      <c r="F50" s="51"/>
      <c r="G50" s="61"/>
      <c r="H50" s="51"/>
      <c r="I50" s="57"/>
      <c r="J50" s="51"/>
      <c r="K50" s="107">
        <f t="shared" si="1"/>
        <v>0</v>
      </c>
      <c r="L50" s="107">
        <f t="shared" si="2"/>
        <v>0</v>
      </c>
      <c r="M50" s="89"/>
      <c r="P50" s="111"/>
      <c r="Q50" s="111"/>
      <c r="R50" s="111"/>
      <c r="S50" s="111"/>
      <c r="T50" s="111"/>
      <c r="U50" s="111"/>
      <c r="V50" s="111"/>
      <c r="W50" s="113">
        <f t="shared" si="3"/>
        <v>0</v>
      </c>
      <c r="X50" s="113">
        <f t="shared" si="3"/>
        <v>0</v>
      </c>
      <c r="Y50" s="113">
        <f>R50-E50</f>
        <v>0</v>
      </c>
      <c r="Z50" s="113">
        <f>S50-F50</f>
        <v>0</v>
      </c>
      <c r="AA50" s="113">
        <f>T50-G50</f>
        <v>0</v>
      </c>
      <c r="AB50" s="113">
        <f>U50-H50</f>
        <v>0</v>
      </c>
      <c r="AC50" s="113">
        <f>V50-I50</f>
        <v>0</v>
      </c>
    </row>
    <row r="51" spans="1:29" hidden="1" x14ac:dyDescent="0.2">
      <c r="A51" s="28" t="s">
        <v>62</v>
      </c>
      <c r="B51" s="41" t="s">
        <v>9</v>
      </c>
      <c r="C51" s="61"/>
      <c r="D51" s="51"/>
      <c r="E51" s="61"/>
      <c r="F51" s="51"/>
      <c r="G51" s="61"/>
      <c r="H51" s="51"/>
      <c r="I51" s="57"/>
      <c r="J51" s="51"/>
      <c r="K51" s="107">
        <f t="shared" si="1"/>
        <v>0</v>
      </c>
      <c r="L51" s="107">
        <f t="shared" si="2"/>
        <v>0</v>
      </c>
      <c r="M51" s="89"/>
      <c r="P51" s="111"/>
      <c r="Q51" s="111"/>
      <c r="R51" s="111"/>
      <c r="S51" s="111"/>
      <c r="T51" s="111"/>
      <c r="U51" s="111"/>
      <c r="V51" s="111"/>
      <c r="W51" s="113">
        <f t="shared" si="3"/>
        <v>0</v>
      </c>
      <c r="X51" s="113">
        <f t="shared" si="3"/>
        <v>0</v>
      </c>
      <c r="Y51" s="113">
        <f>R51-E51</f>
        <v>0</v>
      </c>
      <c r="Z51" s="113">
        <f>S51-F51</f>
        <v>0</v>
      </c>
      <c r="AA51" s="113">
        <f>T51-G51</f>
        <v>0</v>
      </c>
      <c r="AB51" s="113">
        <f>U51-H51</f>
        <v>0</v>
      </c>
      <c r="AC51" s="113">
        <f>V51-I51</f>
        <v>0</v>
      </c>
    </row>
    <row r="52" spans="1:29" hidden="1" x14ac:dyDescent="0.2">
      <c r="A52" s="31">
        <v>1</v>
      </c>
      <c r="B52" s="45"/>
      <c r="C52" s="61"/>
      <c r="D52" s="51"/>
      <c r="E52" s="61"/>
      <c r="F52" s="51"/>
      <c r="G52" s="61"/>
      <c r="H52" s="51"/>
      <c r="I52" s="57"/>
      <c r="J52" s="51"/>
      <c r="K52" s="107">
        <f t="shared" si="1"/>
        <v>0</v>
      </c>
      <c r="L52" s="107">
        <f t="shared" si="2"/>
        <v>0</v>
      </c>
      <c r="M52" s="89"/>
      <c r="P52" s="111"/>
      <c r="Q52" s="111"/>
      <c r="R52" s="111"/>
      <c r="S52" s="111"/>
      <c r="T52" s="111"/>
      <c r="U52" s="111"/>
      <c r="V52" s="111"/>
      <c r="W52" s="113">
        <f t="shared" si="3"/>
        <v>0</v>
      </c>
      <c r="X52" s="113">
        <f t="shared" si="3"/>
        <v>0</v>
      </c>
      <c r="Y52" s="113">
        <f>R52-E52</f>
        <v>0</v>
      </c>
      <c r="Z52" s="113">
        <f>S52-F52</f>
        <v>0</v>
      </c>
      <c r="AA52" s="113">
        <f>T52-G52</f>
        <v>0</v>
      </c>
      <c r="AB52" s="113">
        <f>U52-H52</f>
        <v>0</v>
      </c>
      <c r="AC52" s="113">
        <f>V52-I52</f>
        <v>0</v>
      </c>
    </row>
    <row r="53" spans="1:29" hidden="1" x14ac:dyDescent="0.2">
      <c r="A53" s="28"/>
      <c r="B53" s="41" t="s">
        <v>5</v>
      </c>
      <c r="C53" s="61"/>
      <c r="D53" s="51"/>
      <c r="E53" s="61"/>
      <c r="F53" s="51"/>
      <c r="G53" s="61"/>
      <c r="H53" s="51"/>
      <c r="I53" s="57"/>
      <c r="J53" s="51"/>
      <c r="K53" s="107">
        <f t="shared" si="1"/>
        <v>0</v>
      </c>
      <c r="L53" s="107">
        <f t="shared" si="2"/>
        <v>0</v>
      </c>
      <c r="M53" s="89"/>
      <c r="P53" s="111"/>
      <c r="Q53" s="111"/>
      <c r="R53" s="111"/>
      <c r="S53" s="111"/>
      <c r="T53" s="111"/>
      <c r="U53" s="111"/>
      <c r="V53" s="111"/>
      <c r="W53" s="113">
        <f t="shared" si="3"/>
        <v>0</v>
      </c>
      <c r="X53" s="113">
        <f t="shared" si="3"/>
        <v>0</v>
      </c>
      <c r="Y53" s="113">
        <f>R53-E53</f>
        <v>0</v>
      </c>
      <c r="Z53" s="113">
        <f>S53-F53</f>
        <v>0</v>
      </c>
      <c r="AA53" s="113">
        <f>T53-G53</f>
        <v>0</v>
      </c>
      <c r="AB53" s="113">
        <f>U53-H53</f>
        <v>0</v>
      </c>
      <c r="AC53" s="113">
        <f>V53-I53</f>
        <v>0</v>
      </c>
    </row>
    <row r="54" spans="1:29" hidden="1" x14ac:dyDescent="0.2">
      <c r="A54" s="28" t="s">
        <v>63</v>
      </c>
      <c r="B54" s="41" t="s">
        <v>13</v>
      </c>
      <c r="C54" s="61"/>
      <c r="D54" s="51"/>
      <c r="E54" s="61"/>
      <c r="F54" s="51"/>
      <c r="G54" s="61"/>
      <c r="H54" s="51"/>
      <c r="I54" s="57"/>
      <c r="J54" s="51"/>
      <c r="K54" s="107">
        <f t="shared" si="1"/>
        <v>0</v>
      </c>
      <c r="L54" s="107">
        <f t="shared" si="2"/>
        <v>0</v>
      </c>
      <c r="M54" s="89"/>
      <c r="P54" s="111"/>
      <c r="Q54" s="111"/>
      <c r="R54" s="111"/>
      <c r="S54" s="111"/>
      <c r="T54" s="111"/>
      <c r="U54" s="111"/>
      <c r="V54" s="111"/>
      <c r="W54" s="113">
        <f t="shared" si="3"/>
        <v>0</v>
      </c>
      <c r="X54" s="113">
        <f t="shared" si="3"/>
        <v>0</v>
      </c>
      <c r="Y54" s="113">
        <f>R54-E54</f>
        <v>0</v>
      </c>
      <c r="Z54" s="113">
        <f>S54-F54</f>
        <v>0</v>
      </c>
      <c r="AA54" s="113">
        <f>T54-G54</f>
        <v>0</v>
      </c>
      <c r="AB54" s="113">
        <f>U54-H54</f>
        <v>0</v>
      </c>
      <c r="AC54" s="113">
        <f>V54-I54</f>
        <v>0</v>
      </c>
    </row>
    <row r="55" spans="1:29" hidden="1" x14ac:dyDescent="0.2">
      <c r="A55" s="28" t="s">
        <v>64</v>
      </c>
      <c r="B55" s="41" t="s">
        <v>12</v>
      </c>
      <c r="C55" s="61"/>
      <c r="D55" s="51"/>
      <c r="E55" s="61"/>
      <c r="F55" s="51"/>
      <c r="G55" s="61"/>
      <c r="H55" s="51"/>
      <c r="I55" s="57"/>
      <c r="J55" s="51"/>
      <c r="K55" s="107">
        <f t="shared" si="1"/>
        <v>0</v>
      </c>
      <c r="L55" s="107">
        <f t="shared" si="2"/>
        <v>0</v>
      </c>
      <c r="M55" s="89"/>
      <c r="P55" s="111"/>
      <c r="Q55" s="111"/>
      <c r="R55" s="111"/>
      <c r="S55" s="111"/>
      <c r="T55" s="111"/>
      <c r="U55" s="111"/>
      <c r="V55" s="111"/>
      <c r="W55" s="113">
        <f t="shared" si="3"/>
        <v>0</v>
      </c>
      <c r="X55" s="113">
        <f t="shared" si="3"/>
        <v>0</v>
      </c>
      <c r="Y55" s="113">
        <f>R55-E55</f>
        <v>0</v>
      </c>
      <c r="Z55" s="113">
        <f>S55-F55</f>
        <v>0</v>
      </c>
      <c r="AA55" s="113">
        <f>T55-G55</f>
        <v>0</v>
      </c>
      <c r="AB55" s="113">
        <f>U55-H55</f>
        <v>0</v>
      </c>
      <c r="AC55" s="113">
        <f>V55-I55</f>
        <v>0</v>
      </c>
    </row>
    <row r="56" spans="1:29" ht="12.75" hidden="1" customHeight="1" x14ac:dyDescent="0.2">
      <c r="A56" s="28"/>
      <c r="B56" s="41" t="s">
        <v>14</v>
      </c>
      <c r="C56" s="61"/>
      <c r="D56" s="51"/>
      <c r="E56" s="61"/>
      <c r="F56" s="51"/>
      <c r="G56" s="61"/>
      <c r="H56" s="51"/>
      <c r="I56" s="57"/>
      <c r="J56" s="51"/>
      <c r="K56" s="107">
        <f t="shared" si="1"/>
        <v>0</v>
      </c>
      <c r="L56" s="107">
        <f t="shared" si="2"/>
        <v>0</v>
      </c>
      <c r="M56" s="89"/>
      <c r="P56" s="111"/>
      <c r="Q56" s="111"/>
      <c r="R56" s="111"/>
      <c r="S56" s="111"/>
      <c r="T56" s="111"/>
      <c r="U56" s="111"/>
      <c r="V56" s="111"/>
      <c r="W56" s="113">
        <f t="shared" ref="W56:X119" si="14">P56-C56</f>
        <v>0</v>
      </c>
      <c r="X56" s="113">
        <f t="shared" si="14"/>
        <v>0</v>
      </c>
      <c r="Y56" s="113">
        <f>R56-E56</f>
        <v>0</v>
      </c>
      <c r="Z56" s="113">
        <f>S56-F56</f>
        <v>0</v>
      </c>
      <c r="AA56" s="113">
        <f>T56-G56</f>
        <v>0</v>
      </c>
      <c r="AB56" s="113">
        <f>U56-H56</f>
        <v>0</v>
      </c>
      <c r="AC56" s="113">
        <f>V56-I56</f>
        <v>0</v>
      </c>
    </row>
    <row r="57" spans="1:29" hidden="1" x14ac:dyDescent="0.2">
      <c r="A57" s="28" t="s">
        <v>65</v>
      </c>
      <c r="B57" s="41" t="s">
        <v>37</v>
      </c>
      <c r="C57" s="61"/>
      <c r="D57" s="51"/>
      <c r="E57" s="61"/>
      <c r="F57" s="51"/>
      <c r="G57" s="61"/>
      <c r="H57" s="51"/>
      <c r="I57" s="57"/>
      <c r="J57" s="51"/>
      <c r="K57" s="107">
        <f t="shared" si="1"/>
        <v>0</v>
      </c>
      <c r="L57" s="107">
        <f t="shared" si="2"/>
        <v>0</v>
      </c>
      <c r="M57" s="89"/>
      <c r="P57" s="111"/>
      <c r="Q57" s="111"/>
      <c r="R57" s="111"/>
      <c r="S57" s="111"/>
      <c r="T57" s="111"/>
      <c r="U57" s="111"/>
      <c r="V57" s="111"/>
      <c r="W57" s="113">
        <f t="shared" si="14"/>
        <v>0</v>
      </c>
      <c r="X57" s="113">
        <f t="shared" si="14"/>
        <v>0</v>
      </c>
      <c r="Y57" s="113">
        <f>R57-E57</f>
        <v>0</v>
      </c>
      <c r="Z57" s="113">
        <f>S57-F57</f>
        <v>0</v>
      </c>
      <c r="AA57" s="113">
        <f>T57-G57</f>
        <v>0</v>
      </c>
      <c r="AB57" s="113">
        <f>U57-H57</f>
        <v>0</v>
      </c>
      <c r="AC57" s="113">
        <f>V57-I57</f>
        <v>0</v>
      </c>
    </row>
    <row r="58" spans="1:29" hidden="1" x14ac:dyDescent="0.2">
      <c r="A58" s="28" t="s">
        <v>66</v>
      </c>
      <c r="B58" s="41" t="s">
        <v>38</v>
      </c>
      <c r="C58" s="61"/>
      <c r="D58" s="51"/>
      <c r="E58" s="61"/>
      <c r="F58" s="51"/>
      <c r="G58" s="61"/>
      <c r="H58" s="51"/>
      <c r="I58" s="57"/>
      <c r="J58" s="51"/>
      <c r="K58" s="107">
        <f t="shared" si="1"/>
        <v>0</v>
      </c>
      <c r="L58" s="107">
        <f t="shared" si="2"/>
        <v>0</v>
      </c>
      <c r="M58" s="89"/>
      <c r="P58" s="111"/>
      <c r="Q58" s="111"/>
      <c r="R58" s="111"/>
      <c r="S58" s="111"/>
      <c r="T58" s="111"/>
      <c r="U58" s="111"/>
      <c r="V58" s="111"/>
      <c r="W58" s="113">
        <f t="shared" si="14"/>
        <v>0</v>
      </c>
      <c r="X58" s="113">
        <f t="shared" si="14"/>
        <v>0</v>
      </c>
      <c r="Y58" s="113">
        <f>R58-E58</f>
        <v>0</v>
      </c>
      <c r="Z58" s="113">
        <f>S58-F58</f>
        <v>0</v>
      </c>
      <c r="AA58" s="113">
        <f>T58-G58</f>
        <v>0</v>
      </c>
      <c r="AB58" s="113">
        <f>U58-H58</f>
        <v>0</v>
      </c>
      <c r="AC58" s="113">
        <f>V58-I58</f>
        <v>0</v>
      </c>
    </row>
    <row r="59" spans="1:29" hidden="1" x14ac:dyDescent="0.2">
      <c r="A59" s="28"/>
      <c r="B59" s="41" t="s">
        <v>19</v>
      </c>
      <c r="C59" s="61"/>
      <c r="D59" s="51"/>
      <c r="E59" s="61"/>
      <c r="F59" s="51"/>
      <c r="G59" s="61"/>
      <c r="H59" s="51"/>
      <c r="I59" s="57"/>
      <c r="J59" s="51"/>
      <c r="K59" s="107">
        <f t="shared" si="1"/>
        <v>0</v>
      </c>
      <c r="L59" s="107">
        <f t="shared" si="2"/>
        <v>0</v>
      </c>
      <c r="M59" s="89"/>
      <c r="P59" s="111"/>
      <c r="Q59" s="111"/>
      <c r="R59" s="111"/>
      <c r="S59" s="111"/>
      <c r="T59" s="111"/>
      <c r="U59" s="111"/>
      <c r="V59" s="111"/>
      <c r="W59" s="113">
        <f t="shared" si="14"/>
        <v>0</v>
      </c>
      <c r="X59" s="113">
        <f t="shared" si="14"/>
        <v>0</v>
      </c>
      <c r="Y59" s="113">
        <f>R59-E59</f>
        <v>0</v>
      </c>
      <c r="Z59" s="113">
        <f>S59-F59</f>
        <v>0</v>
      </c>
      <c r="AA59" s="113">
        <f>T59-G59</f>
        <v>0</v>
      </c>
      <c r="AB59" s="113">
        <f>U59-H59</f>
        <v>0</v>
      </c>
      <c r="AC59" s="113">
        <f>V59-I59</f>
        <v>0</v>
      </c>
    </row>
    <row r="60" spans="1:29" hidden="1" x14ac:dyDescent="0.2">
      <c r="A60" s="28" t="s">
        <v>67</v>
      </c>
      <c r="B60" s="41" t="s">
        <v>21</v>
      </c>
      <c r="C60" s="61"/>
      <c r="D60" s="51"/>
      <c r="E60" s="61"/>
      <c r="F60" s="51"/>
      <c r="G60" s="61"/>
      <c r="H60" s="51"/>
      <c r="I60" s="57"/>
      <c r="J60" s="51"/>
      <c r="K60" s="107">
        <f t="shared" si="1"/>
        <v>0</v>
      </c>
      <c r="L60" s="107">
        <f t="shared" si="2"/>
        <v>0</v>
      </c>
      <c r="M60" s="89"/>
      <c r="P60" s="111"/>
      <c r="Q60" s="111"/>
      <c r="R60" s="111"/>
      <c r="S60" s="111"/>
      <c r="T60" s="111"/>
      <c r="U60" s="111"/>
      <c r="V60" s="111"/>
      <c r="W60" s="113">
        <f t="shared" si="14"/>
        <v>0</v>
      </c>
      <c r="X60" s="113">
        <f t="shared" si="14"/>
        <v>0</v>
      </c>
      <c r="Y60" s="113">
        <f>R60-E60</f>
        <v>0</v>
      </c>
      <c r="Z60" s="113">
        <f>S60-F60</f>
        <v>0</v>
      </c>
      <c r="AA60" s="113">
        <f>T60-G60</f>
        <v>0</v>
      </c>
      <c r="AB60" s="113">
        <f>U60-H60</f>
        <v>0</v>
      </c>
      <c r="AC60" s="113">
        <f>V60-I60</f>
        <v>0</v>
      </c>
    </row>
    <row r="61" spans="1:29" hidden="1" x14ac:dyDescent="0.2">
      <c r="A61" s="28" t="s">
        <v>68</v>
      </c>
      <c r="B61" s="41" t="s">
        <v>22</v>
      </c>
      <c r="C61" s="61"/>
      <c r="D61" s="51"/>
      <c r="E61" s="61"/>
      <c r="F61" s="51"/>
      <c r="G61" s="61"/>
      <c r="H61" s="51"/>
      <c r="I61" s="57"/>
      <c r="J61" s="51"/>
      <c r="K61" s="107">
        <f t="shared" si="1"/>
        <v>0</v>
      </c>
      <c r="L61" s="107">
        <f t="shared" si="2"/>
        <v>0</v>
      </c>
      <c r="M61" s="89"/>
      <c r="P61" s="111"/>
      <c r="Q61" s="111"/>
      <c r="R61" s="111"/>
      <c r="S61" s="111"/>
      <c r="T61" s="111"/>
      <c r="U61" s="111"/>
      <c r="V61" s="111"/>
      <c r="W61" s="113">
        <f t="shared" si="14"/>
        <v>0</v>
      </c>
      <c r="X61" s="113">
        <f t="shared" si="14"/>
        <v>0</v>
      </c>
      <c r="Y61" s="113">
        <f>R61-E61</f>
        <v>0</v>
      </c>
      <c r="Z61" s="113">
        <f>S61-F61</f>
        <v>0</v>
      </c>
      <c r="AA61" s="113">
        <f>T61-G61</f>
        <v>0</v>
      </c>
      <c r="AB61" s="113">
        <f>U61-H61</f>
        <v>0</v>
      </c>
      <c r="AC61" s="113">
        <f>V61-I61</f>
        <v>0</v>
      </c>
    </row>
    <row r="62" spans="1:29" hidden="1" x14ac:dyDescent="0.2">
      <c r="A62" s="28"/>
      <c r="B62" s="41" t="s">
        <v>19</v>
      </c>
      <c r="C62" s="61"/>
      <c r="D62" s="51"/>
      <c r="E62" s="61"/>
      <c r="F62" s="51"/>
      <c r="G62" s="61"/>
      <c r="H62" s="51"/>
      <c r="I62" s="57"/>
      <c r="J62" s="51"/>
      <c r="K62" s="107">
        <f t="shared" si="1"/>
        <v>0</v>
      </c>
      <c r="L62" s="107">
        <f t="shared" si="2"/>
        <v>0</v>
      </c>
      <c r="M62" s="89"/>
      <c r="P62" s="111"/>
      <c r="Q62" s="111"/>
      <c r="R62" s="111"/>
      <c r="S62" s="111"/>
      <c r="T62" s="111"/>
      <c r="U62" s="111"/>
      <c r="V62" s="111"/>
      <c r="W62" s="113">
        <f t="shared" si="14"/>
        <v>0</v>
      </c>
      <c r="X62" s="113">
        <f t="shared" si="14"/>
        <v>0</v>
      </c>
      <c r="Y62" s="113">
        <f>R62-E62</f>
        <v>0</v>
      </c>
      <c r="Z62" s="113">
        <f>S62-F62</f>
        <v>0</v>
      </c>
      <c r="AA62" s="113">
        <f>T62-G62</f>
        <v>0</v>
      </c>
      <c r="AB62" s="113">
        <f>U62-H62</f>
        <v>0</v>
      </c>
      <c r="AC62" s="113">
        <f>V62-I62</f>
        <v>0</v>
      </c>
    </row>
    <row r="63" spans="1:29" hidden="1" x14ac:dyDescent="0.2">
      <c r="A63" s="28" t="s">
        <v>63</v>
      </c>
      <c r="B63" s="41" t="s">
        <v>13</v>
      </c>
      <c r="C63" s="61"/>
      <c r="D63" s="51"/>
      <c r="E63" s="61"/>
      <c r="F63" s="51"/>
      <c r="G63" s="61"/>
      <c r="H63" s="51"/>
      <c r="I63" s="57"/>
      <c r="J63" s="51"/>
      <c r="K63" s="107">
        <f t="shared" si="1"/>
        <v>0</v>
      </c>
      <c r="L63" s="107">
        <f t="shared" si="2"/>
        <v>0</v>
      </c>
      <c r="M63" s="89"/>
      <c r="P63" s="111"/>
      <c r="Q63" s="111"/>
      <c r="R63" s="111"/>
      <c r="S63" s="111"/>
      <c r="T63" s="111"/>
      <c r="U63" s="111"/>
      <c r="V63" s="111"/>
      <c r="W63" s="113">
        <f t="shared" si="14"/>
        <v>0</v>
      </c>
      <c r="X63" s="113">
        <f t="shared" si="14"/>
        <v>0</v>
      </c>
      <c r="Y63" s="113">
        <f>R63-E63</f>
        <v>0</v>
      </c>
      <c r="Z63" s="113">
        <f>S63-F63</f>
        <v>0</v>
      </c>
      <c r="AA63" s="113">
        <f>T63-G63</f>
        <v>0</v>
      </c>
      <c r="AB63" s="113">
        <f>U63-H63</f>
        <v>0</v>
      </c>
      <c r="AC63" s="113">
        <f>V63-I63</f>
        <v>0</v>
      </c>
    </row>
    <row r="64" spans="1:29" ht="29.25" hidden="1" customHeight="1" x14ac:dyDescent="0.2">
      <c r="A64" s="30" t="s">
        <v>69</v>
      </c>
      <c r="B64" s="41" t="s">
        <v>70</v>
      </c>
      <c r="C64" s="61"/>
      <c r="D64" s="51"/>
      <c r="E64" s="61"/>
      <c r="F64" s="51"/>
      <c r="G64" s="61"/>
      <c r="H64" s="51"/>
      <c r="I64" s="57"/>
      <c r="J64" s="51"/>
      <c r="K64" s="107">
        <f t="shared" si="1"/>
        <v>0</v>
      </c>
      <c r="L64" s="107">
        <f t="shared" si="2"/>
        <v>0</v>
      </c>
      <c r="M64" s="89"/>
      <c r="P64" s="111"/>
      <c r="Q64" s="111"/>
      <c r="R64" s="111"/>
      <c r="S64" s="111"/>
      <c r="T64" s="111"/>
      <c r="U64" s="111"/>
      <c r="V64" s="111"/>
      <c r="W64" s="113">
        <f t="shared" si="14"/>
        <v>0</v>
      </c>
      <c r="X64" s="113">
        <f t="shared" si="14"/>
        <v>0</v>
      </c>
      <c r="Y64" s="113">
        <f>R64-E64</f>
        <v>0</v>
      </c>
      <c r="Z64" s="113">
        <f>S64-F64</f>
        <v>0</v>
      </c>
      <c r="AA64" s="113">
        <f>T64-G64</f>
        <v>0</v>
      </c>
      <c r="AB64" s="113">
        <f>U64-H64</f>
        <v>0</v>
      </c>
      <c r="AC64" s="113">
        <f>V64-I64</f>
        <v>0</v>
      </c>
    </row>
    <row r="65" spans="1:67" hidden="1" x14ac:dyDescent="0.2">
      <c r="A65" s="28" t="s">
        <v>71</v>
      </c>
      <c r="B65" s="41" t="s">
        <v>12</v>
      </c>
      <c r="C65" s="61"/>
      <c r="D65" s="51"/>
      <c r="E65" s="61"/>
      <c r="F65" s="51"/>
      <c r="G65" s="61"/>
      <c r="H65" s="51"/>
      <c r="I65" s="57"/>
      <c r="J65" s="51"/>
      <c r="K65" s="107">
        <f t="shared" si="1"/>
        <v>0</v>
      </c>
      <c r="L65" s="107">
        <f t="shared" si="2"/>
        <v>0</v>
      </c>
      <c r="M65" s="89"/>
      <c r="P65" s="111"/>
      <c r="Q65" s="111"/>
      <c r="R65" s="111"/>
      <c r="S65" s="111"/>
      <c r="T65" s="111"/>
      <c r="U65" s="111"/>
      <c r="V65" s="111"/>
      <c r="W65" s="113">
        <f t="shared" si="14"/>
        <v>0</v>
      </c>
      <c r="X65" s="113">
        <f t="shared" si="14"/>
        <v>0</v>
      </c>
      <c r="Y65" s="113">
        <f>R65-E65</f>
        <v>0</v>
      </c>
      <c r="Z65" s="113">
        <f>S65-F65</f>
        <v>0</v>
      </c>
      <c r="AA65" s="113">
        <f>T65-G65</f>
        <v>0</v>
      </c>
      <c r="AB65" s="113">
        <f>U65-H65</f>
        <v>0</v>
      </c>
      <c r="AC65" s="113">
        <f>V65-I65</f>
        <v>0</v>
      </c>
    </row>
    <row r="66" spans="1:67" ht="29.25" hidden="1" customHeight="1" x14ac:dyDescent="0.2">
      <c r="A66" s="30" t="s">
        <v>72</v>
      </c>
      <c r="B66" s="41" t="s">
        <v>73</v>
      </c>
      <c r="C66" s="61"/>
      <c r="D66" s="51"/>
      <c r="E66" s="61"/>
      <c r="F66" s="51"/>
      <c r="G66" s="61"/>
      <c r="H66" s="51"/>
      <c r="I66" s="57"/>
      <c r="J66" s="51"/>
      <c r="K66" s="107">
        <f t="shared" si="1"/>
        <v>0</v>
      </c>
      <c r="L66" s="107">
        <f t="shared" si="2"/>
        <v>0</v>
      </c>
      <c r="M66" s="89"/>
      <c r="P66" s="111"/>
      <c r="Q66" s="111"/>
      <c r="R66" s="111"/>
      <c r="S66" s="111"/>
      <c r="T66" s="111"/>
      <c r="U66" s="111"/>
      <c r="V66" s="111"/>
      <c r="W66" s="113">
        <f t="shared" si="14"/>
        <v>0</v>
      </c>
      <c r="X66" s="113">
        <f t="shared" si="14"/>
        <v>0</v>
      </c>
      <c r="Y66" s="113">
        <f>R66-E66</f>
        <v>0</v>
      </c>
      <c r="Z66" s="113">
        <f>S66-F66</f>
        <v>0</v>
      </c>
      <c r="AA66" s="113">
        <f>T66-G66</f>
        <v>0</v>
      </c>
      <c r="AB66" s="113">
        <f>U66-H66</f>
        <v>0</v>
      </c>
      <c r="AC66" s="113">
        <f>V66-I66</f>
        <v>0</v>
      </c>
    </row>
    <row r="67" spans="1:67" hidden="1" x14ac:dyDescent="0.2">
      <c r="A67" s="28"/>
      <c r="B67" s="41" t="s">
        <v>14</v>
      </c>
      <c r="C67" s="61"/>
      <c r="D67" s="51"/>
      <c r="E67" s="61"/>
      <c r="F67" s="51"/>
      <c r="G67" s="61"/>
      <c r="H67" s="51"/>
      <c r="I67" s="57"/>
      <c r="J67" s="51"/>
      <c r="K67" s="107">
        <f t="shared" si="1"/>
        <v>0</v>
      </c>
      <c r="L67" s="107">
        <f t="shared" si="2"/>
        <v>0</v>
      </c>
      <c r="M67" s="89"/>
      <c r="P67" s="111"/>
      <c r="Q67" s="111"/>
      <c r="R67" s="111"/>
      <c r="S67" s="111"/>
      <c r="T67" s="111"/>
      <c r="U67" s="111"/>
      <c r="V67" s="111"/>
      <c r="W67" s="113">
        <f t="shared" si="14"/>
        <v>0</v>
      </c>
      <c r="X67" s="113">
        <f t="shared" si="14"/>
        <v>0</v>
      </c>
      <c r="Y67" s="113">
        <f>R67-E67</f>
        <v>0</v>
      </c>
      <c r="Z67" s="113">
        <f>S67-F67</f>
        <v>0</v>
      </c>
      <c r="AA67" s="113">
        <f>T67-G67</f>
        <v>0</v>
      </c>
      <c r="AB67" s="113">
        <f>U67-H67</f>
        <v>0</v>
      </c>
      <c r="AC67" s="113">
        <f>V67-I67</f>
        <v>0</v>
      </c>
    </row>
    <row r="68" spans="1:67" hidden="1" x14ac:dyDescent="0.2">
      <c r="A68" s="28" t="s">
        <v>74</v>
      </c>
      <c r="B68" s="41" t="s">
        <v>75</v>
      </c>
      <c r="C68" s="61"/>
      <c r="D68" s="51"/>
      <c r="E68" s="61"/>
      <c r="F68" s="51"/>
      <c r="G68" s="61"/>
      <c r="H68" s="51"/>
      <c r="I68" s="57"/>
      <c r="J68" s="84" t="s">
        <v>51</v>
      </c>
      <c r="K68" s="107">
        <f t="shared" si="1"/>
        <v>0</v>
      </c>
      <c r="L68" s="107">
        <f t="shared" si="2"/>
        <v>0</v>
      </c>
      <c r="M68" s="89"/>
      <c r="P68" s="111"/>
      <c r="Q68" s="111"/>
      <c r="R68" s="111"/>
      <c r="S68" s="111"/>
      <c r="T68" s="111"/>
      <c r="U68" s="111"/>
      <c r="V68" s="111"/>
      <c r="W68" s="113">
        <f t="shared" si="14"/>
        <v>0</v>
      </c>
      <c r="X68" s="113">
        <f t="shared" si="14"/>
        <v>0</v>
      </c>
      <c r="Y68" s="113">
        <f>R68-E68</f>
        <v>0</v>
      </c>
      <c r="Z68" s="113">
        <f>S68-F68</f>
        <v>0</v>
      </c>
      <c r="AA68" s="113">
        <f>T68-G68</f>
        <v>0</v>
      </c>
      <c r="AB68" s="113">
        <f>U68-H68</f>
        <v>0</v>
      </c>
      <c r="AC68" s="113">
        <f>V68-I68</f>
        <v>0</v>
      </c>
    </row>
    <row r="69" spans="1:67" hidden="1" x14ac:dyDescent="0.2">
      <c r="A69" s="28" t="s">
        <v>76</v>
      </c>
      <c r="B69" s="44" t="s">
        <v>57</v>
      </c>
      <c r="C69" s="61"/>
      <c r="D69" s="51"/>
      <c r="E69" s="61"/>
      <c r="F69" s="51"/>
      <c r="G69" s="61"/>
      <c r="H69" s="51"/>
      <c r="I69" s="57"/>
      <c r="J69" s="84" t="s">
        <v>51</v>
      </c>
      <c r="K69" s="107">
        <f t="shared" si="1"/>
        <v>0</v>
      </c>
      <c r="L69" s="107">
        <f t="shared" si="2"/>
        <v>0</v>
      </c>
      <c r="M69" s="89"/>
      <c r="P69" s="111"/>
      <c r="Q69" s="111"/>
      <c r="R69" s="111"/>
      <c r="S69" s="111"/>
      <c r="T69" s="111"/>
      <c r="U69" s="111"/>
      <c r="V69" s="111"/>
      <c r="W69" s="113">
        <f t="shared" si="14"/>
        <v>0</v>
      </c>
      <c r="X69" s="113">
        <f t="shared" si="14"/>
        <v>0</v>
      </c>
      <c r="Y69" s="113">
        <f>R69-E69</f>
        <v>0</v>
      </c>
      <c r="Z69" s="113">
        <f>S69-F69</f>
        <v>0</v>
      </c>
      <c r="AA69" s="113">
        <f>T69-G69</f>
        <v>0</v>
      </c>
      <c r="AB69" s="113">
        <f>U69-H69</f>
        <v>0</v>
      </c>
      <c r="AC69" s="113">
        <f>V69-I69</f>
        <v>0</v>
      </c>
    </row>
    <row r="70" spans="1:67" hidden="1" x14ac:dyDescent="0.2">
      <c r="A70" s="28" t="s">
        <v>77</v>
      </c>
      <c r="B70" s="44" t="s">
        <v>58</v>
      </c>
      <c r="C70" s="61"/>
      <c r="D70" s="51"/>
      <c r="E70" s="61"/>
      <c r="F70" s="51"/>
      <c r="G70" s="61"/>
      <c r="H70" s="51"/>
      <c r="I70" s="57"/>
      <c r="J70" s="84" t="s">
        <v>51</v>
      </c>
      <c r="K70" s="107">
        <f t="shared" ref="K70:K130" si="15">C70-E70-G70</f>
        <v>0</v>
      </c>
      <c r="L70" s="107">
        <f t="shared" ref="L70:L130" si="16">D70*2-F70-H70</f>
        <v>0</v>
      </c>
      <c r="M70" s="89"/>
      <c r="P70" s="111"/>
      <c r="Q70" s="111"/>
      <c r="R70" s="111"/>
      <c r="S70" s="111"/>
      <c r="T70" s="111"/>
      <c r="U70" s="111"/>
      <c r="V70" s="111"/>
      <c r="W70" s="113">
        <f t="shared" si="14"/>
        <v>0</v>
      </c>
      <c r="X70" s="113">
        <f t="shared" si="14"/>
        <v>0</v>
      </c>
      <c r="Y70" s="113">
        <f>R70-E70</f>
        <v>0</v>
      </c>
      <c r="Z70" s="113">
        <f>S70-F70</f>
        <v>0</v>
      </c>
      <c r="AA70" s="113">
        <f>T70-G70</f>
        <v>0</v>
      </c>
      <c r="AB70" s="113">
        <f>U70-H70</f>
        <v>0</v>
      </c>
      <c r="AC70" s="113">
        <f>V70-I70</f>
        <v>0</v>
      </c>
    </row>
    <row r="71" spans="1:67" hidden="1" x14ac:dyDescent="0.2">
      <c r="A71" s="28" t="s">
        <v>78</v>
      </c>
      <c r="B71" s="44" t="s">
        <v>59</v>
      </c>
      <c r="C71" s="61"/>
      <c r="D71" s="51"/>
      <c r="E71" s="61"/>
      <c r="F71" s="51"/>
      <c r="G71" s="61"/>
      <c r="H71" s="51"/>
      <c r="I71" s="57"/>
      <c r="J71" s="84" t="s">
        <v>51</v>
      </c>
      <c r="K71" s="107">
        <f t="shared" si="15"/>
        <v>0</v>
      </c>
      <c r="L71" s="107">
        <f t="shared" si="16"/>
        <v>0</v>
      </c>
      <c r="M71" s="89"/>
      <c r="P71" s="111"/>
      <c r="Q71" s="111"/>
      <c r="R71" s="111"/>
      <c r="S71" s="111"/>
      <c r="T71" s="111"/>
      <c r="U71" s="111"/>
      <c r="V71" s="111"/>
      <c r="W71" s="113">
        <f t="shared" si="14"/>
        <v>0</v>
      </c>
      <c r="X71" s="113">
        <f t="shared" si="14"/>
        <v>0</v>
      </c>
      <c r="Y71" s="113">
        <f>R71-E71</f>
        <v>0</v>
      </c>
      <c r="Z71" s="113">
        <f>S71-F71</f>
        <v>0</v>
      </c>
      <c r="AA71" s="113">
        <f>T71-G71</f>
        <v>0</v>
      </c>
      <c r="AB71" s="113">
        <f>U71-H71</f>
        <v>0</v>
      </c>
      <c r="AC71" s="113">
        <f>V71-I71</f>
        <v>0</v>
      </c>
    </row>
    <row r="72" spans="1:67" s="3" customFormat="1" hidden="1" x14ac:dyDescent="0.2">
      <c r="A72" s="27" t="s">
        <v>79</v>
      </c>
      <c r="B72" s="43" t="s">
        <v>80</v>
      </c>
      <c r="C72" s="64"/>
      <c r="D72" s="52"/>
      <c r="E72" s="64"/>
      <c r="F72" s="52"/>
      <c r="G72" s="64"/>
      <c r="H72" s="52"/>
      <c r="I72" s="56"/>
      <c r="J72" s="52"/>
      <c r="K72" s="107">
        <f t="shared" si="15"/>
        <v>0</v>
      </c>
      <c r="L72" s="107">
        <f t="shared" si="16"/>
        <v>0</v>
      </c>
      <c r="M72" s="89"/>
      <c r="N72" s="12"/>
      <c r="O72" s="12"/>
      <c r="P72" s="111"/>
      <c r="Q72" s="111"/>
      <c r="R72" s="111"/>
      <c r="S72" s="111"/>
      <c r="T72" s="111"/>
      <c r="U72" s="111"/>
      <c r="V72" s="111"/>
      <c r="W72" s="113">
        <f t="shared" si="14"/>
        <v>0</v>
      </c>
      <c r="X72" s="113">
        <f t="shared" si="14"/>
        <v>0</v>
      </c>
      <c r="Y72" s="113">
        <f>R72-E72</f>
        <v>0</v>
      </c>
      <c r="Z72" s="113">
        <f>S72-F72</f>
        <v>0</v>
      </c>
      <c r="AA72" s="113">
        <f>T72-G72</f>
        <v>0</v>
      </c>
      <c r="AB72" s="113">
        <f>U72-H72</f>
        <v>0</v>
      </c>
      <c r="AC72" s="113">
        <f>V72-I72</f>
        <v>0</v>
      </c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</row>
    <row r="73" spans="1:67" hidden="1" x14ac:dyDescent="0.2">
      <c r="A73" s="28"/>
      <c r="B73" s="41" t="s">
        <v>5</v>
      </c>
      <c r="C73" s="61"/>
      <c r="D73" s="51"/>
      <c r="E73" s="61"/>
      <c r="F73" s="51"/>
      <c r="G73" s="61"/>
      <c r="H73" s="51"/>
      <c r="I73" s="57"/>
      <c r="J73" s="51"/>
      <c r="K73" s="107">
        <f t="shared" si="15"/>
        <v>0</v>
      </c>
      <c r="L73" s="107">
        <f t="shared" si="16"/>
        <v>0</v>
      </c>
      <c r="M73" s="89"/>
      <c r="P73" s="111"/>
      <c r="Q73" s="111"/>
      <c r="R73" s="111"/>
      <c r="S73" s="111"/>
      <c r="T73" s="111"/>
      <c r="U73" s="111"/>
      <c r="V73" s="111"/>
      <c r="W73" s="113">
        <f t="shared" si="14"/>
        <v>0</v>
      </c>
      <c r="X73" s="113">
        <f t="shared" si="14"/>
        <v>0</v>
      </c>
      <c r="Y73" s="113">
        <f>R73-E73</f>
        <v>0</v>
      </c>
      <c r="Z73" s="113">
        <f>S73-F73</f>
        <v>0</v>
      </c>
      <c r="AA73" s="113">
        <f>T73-G73</f>
        <v>0</v>
      </c>
      <c r="AB73" s="113">
        <f>U73-H73</f>
        <v>0</v>
      </c>
      <c r="AC73" s="113">
        <f>V73-I73</f>
        <v>0</v>
      </c>
    </row>
    <row r="74" spans="1:67" hidden="1" x14ac:dyDescent="0.2">
      <c r="A74" s="28" t="s">
        <v>81</v>
      </c>
      <c r="B74" s="41" t="s">
        <v>7</v>
      </c>
      <c r="C74" s="61"/>
      <c r="D74" s="51"/>
      <c r="E74" s="61"/>
      <c r="F74" s="51"/>
      <c r="G74" s="61"/>
      <c r="H74" s="51"/>
      <c r="I74" s="57"/>
      <c r="J74" s="51"/>
      <c r="K74" s="107">
        <f t="shared" si="15"/>
        <v>0</v>
      </c>
      <c r="L74" s="107">
        <f t="shared" si="16"/>
        <v>0</v>
      </c>
      <c r="M74" s="89"/>
      <c r="P74" s="111"/>
      <c r="Q74" s="111"/>
      <c r="R74" s="111"/>
      <c r="S74" s="111"/>
      <c r="T74" s="111"/>
      <c r="U74" s="111"/>
      <c r="V74" s="111"/>
      <c r="W74" s="113">
        <f t="shared" si="14"/>
        <v>0</v>
      </c>
      <c r="X74" s="113">
        <f t="shared" si="14"/>
        <v>0</v>
      </c>
      <c r="Y74" s="113">
        <f>R74-E74</f>
        <v>0</v>
      </c>
      <c r="Z74" s="113">
        <f>S74-F74</f>
        <v>0</v>
      </c>
      <c r="AA74" s="113">
        <f>T74-G74</f>
        <v>0</v>
      </c>
      <c r="AB74" s="113">
        <f>U74-H74</f>
        <v>0</v>
      </c>
      <c r="AC74" s="113">
        <f>V74-I74</f>
        <v>0</v>
      </c>
    </row>
    <row r="75" spans="1:67" hidden="1" x14ac:dyDescent="0.2">
      <c r="A75" s="28" t="s">
        <v>82</v>
      </c>
      <c r="B75" s="41" t="s">
        <v>9</v>
      </c>
      <c r="C75" s="62"/>
      <c r="D75" s="51"/>
      <c r="E75" s="62"/>
      <c r="F75" s="51"/>
      <c r="G75" s="62"/>
      <c r="H75" s="51"/>
      <c r="I75" s="57"/>
      <c r="J75" s="51"/>
      <c r="K75" s="107">
        <f t="shared" si="15"/>
        <v>0</v>
      </c>
      <c r="L75" s="107">
        <f t="shared" si="16"/>
        <v>0</v>
      </c>
      <c r="M75" s="89"/>
      <c r="P75" s="111"/>
      <c r="Q75" s="111"/>
      <c r="R75" s="111"/>
      <c r="S75" s="111"/>
      <c r="T75" s="111"/>
      <c r="U75" s="111"/>
      <c r="V75" s="111"/>
      <c r="W75" s="113">
        <f t="shared" si="14"/>
        <v>0</v>
      </c>
      <c r="X75" s="113">
        <f t="shared" si="14"/>
        <v>0</v>
      </c>
      <c r="Y75" s="113">
        <f>R75-E75</f>
        <v>0</v>
      </c>
      <c r="Z75" s="113">
        <f>S75-F75</f>
        <v>0</v>
      </c>
      <c r="AA75" s="113">
        <f>T75-G75</f>
        <v>0</v>
      </c>
      <c r="AB75" s="113">
        <f>U75-H75</f>
        <v>0</v>
      </c>
      <c r="AC75" s="113">
        <f>V75-I75</f>
        <v>0</v>
      </c>
    </row>
    <row r="76" spans="1:67" hidden="1" x14ac:dyDescent="0.2">
      <c r="A76" s="28"/>
      <c r="B76" s="41" t="s">
        <v>83</v>
      </c>
      <c r="C76" s="61"/>
      <c r="D76" s="51"/>
      <c r="E76" s="61"/>
      <c r="F76" s="51"/>
      <c r="G76" s="61"/>
      <c r="H76" s="51"/>
      <c r="I76" s="57"/>
      <c r="J76" s="51"/>
      <c r="K76" s="107">
        <f t="shared" si="15"/>
        <v>0</v>
      </c>
      <c r="L76" s="107">
        <f t="shared" si="16"/>
        <v>0</v>
      </c>
      <c r="M76" s="89"/>
      <c r="P76" s="111"/>
      <c r="Q76" s="111"/>
      <c r="R76" s="111"/>
      <c r="S76" s="111"/>
      <c r="T76" s="111"/>
      <c r="U76" s="111"/>
      <c r="V76" s="111"/>
      <c r="W76" s="113">
        <f t="shared" si="14"/>
        <v>0</v>
      </c>
      <c r="X76" s="113">
        <f t="shared" si="14"/>
        <v>0</v>
      </c>
      <c r="Y76" s="113">
        <f>R76-E76</f>
        <v>0</v>
      </c>
      <c r="Z76" s="113">
        <f>S76-F76</f>
        <v>0</v>
      </c>
      <c r="AA76" s="113">
        <f>T76-G76</f>
        <v>0</v>
      </c>
      <c r="AB76" s="113">
        <f>U76-H76</f>
        <v>0</v>
      </c>
      <c r="AC76" s="113">
        <f>V76-I76</f>
        <v>0</v>
      </c>
    </row>
    <row r="77" spans="1:67" hidden="1" x14ac:dyDescent="0.2">
      <c r="A77" s="28" t="s">
        <v>84</v>
      </c>
      <c r="B77" s="41" t="s">
        <v>139</v>
      </c>
      <c r="C77" s="61"/>
      <c r="D77" s="51"/>
      <c r="E77" s="61"/>
      <c r="F77" s="51"/>
      <c r="G77" s="61"/>
      <c r="H77" s="51"/>
      <c r="I77" s="57"/>
      <c r="J77" s="51"/>
      <c r="K77" s="107">
        <f t="shared" si="15"/>
        <v>0</v>
      </c>
      <c r="L77" s="107">
        <f t="shared" si="16"/>
        <v>0</v>
      </c>
      <c r="M77" s="89"/>
      <c r="P77" s="111"/>
      <c r="Q77" s="111"/>
      <c r="R77" s="111"/>
      <c r="S77" s="111"/>
      <c r="T77" s="111"/>
      <c r="U77" s="111"/>
      <c r="V77" s="111"/>
      <c r="W77" s="113">
        <f t="shared" si="14"/>
        <v>0</v>
      </c>
      <c r="X77" s="113">
        <f t="shared" si="14"/>
        <v>0</v>
      </c>
      <c r="Y77" s="113">
        <f>R77-E77</f>
        <v>0</v>
      </c>
      <c r="Z77" s="113">
        <f>S77-F77</f>
        <v>0</v>
      </c>
      <c r="AA77" s="113">
        <f>T77-G77</f>
        <v>0</v>
      </c>
      <c r="AB77" s="113">
        <f>U77-H77</f>
        <v>0</v>
      </c>
      <c r="AC77" s="113">
        <f>V77-I77</f>
        <v>0</v>
      </c>
    </row>
    <row r="78" spans="1:67" hidden="1" x14ac:dyDescent="0.2">
      <c r="A78" s="28" t="s">
        <v>85</v>
      </c>
      <c r="B78" s="41" t="s">
        <v>12</v>
      </c>
      <c r="C78" s="61"/>
      <c r="D78" s="51"/>
      <c r="E78" s="61"/>
      <c r="F78" s="51"/>
      <c r="G78" s="61"/>
      <c r="H78" s="51"/>
      <c r="I78" s="57"/>
      <c r="J78" s="51"/>
      <c r="K78" s="107">
        <f t="shared" si="15"/>
        <v>0</v>
      </c>
      <c r="L78" s="107">
        <f t="shared" si="16"/>
        <v>0</v>
      </c>
      <c r="M78" s="89"/>
      <c r="P78" s="111"/>
      <c r="Q78" s="111"/>
      <c r="R78" s="111"/>
      <c r="S78" s="111"/>
      <c r="T78" s="111"/>
      <c r="U78" s="111"/>
      <c r="V78" s="111"/>
      <c r="W78" s="113">
        <f t="shared" si="14"/>
        <v>0</v>
      </c>
      <c r="X78" s="113">
        <f t="shared" si="14"/>
        <v>0</v>
      </c>
      <c r="Y78" s="113">
        <f>R78-E78</f>
        <v>0</v>
      </c>
      <c r="Z78" s="113">
        <f>S78-F78</f>
        <v>0</v>
      </c>
      <c r="AA78" s="113">
        <f>T78-G78</f>
        <v>0</v>
      </c>
      <c r="AB78" s="113">
        <f>U78-H78</f>
        <v>0</v>
      </c>
      <c r="AC78" s="113">
        <f>V78-I78</f>
        <v>0</v>
      </c>
    </row>
    <row r="79" spans="1:67" hidden="1" x14ac:dyDescent="0.2">
      <c r="A79" s="28"/>
      <c r="B79" s="41" t="s">
        <v>14</v>
      </c>
      <c r="C79" s="61"/>
      <c r="D79" s="51"/>
      <c r="E79" s="61"/>
      <c r="F79" s="51"/>
      <c r="G79" s="61"/>
      <c r="H79" s="51"/>
      <c r="I79" s="57"/>
      <c r="J79" s="51"/>
      <c r="K79" s="107">
        <f t="shared" si="15"/>
        <v>0</v>
      </c>
      <c r="L79" s="107">
        <f t="shared" si="16"/>
        <v>0</v>
      </c>
      <c r="M79" s="89"/>
      <c r="P79" s="111"/>
      <c r="Q79" s="111"/>
      <c r="R79" s="111"/>
      <c r="S79" s="111"/>
      <c r="T79" s="111"/>
      <c r="U79" s="111"/>
      <c r="V79" s="111"/>
      <c r="W79" s="113">
        <f t="shared" si="14"/>
        <v>0</v>
      </c>
      <c r="X79" s="113">
        <f t="shared" si="14"/>
        <v>0</v>
      </c>
      <c r="Y79" s="113">
        <f>R79-E79</f>
        <v>0</v>
      </c>
      <c r="Z79" s="113">
        <f>S79-F79</f>
        <v>0</v>
      </c>
      <c r="AA79" s="113">
        <f>T79-G79</f>
        <v>0</v>
      </c>
      <c r="AB79" s="113">
        <f>U79-H79</f>
        <v>0</v>
      </c>
      <c r="AC79" s="113">
        <f>V79-I79</f>
        <v>0</v>
      </c>
    </row>
    <row r="80" spans="1:67" s="4" customFormat="1" hidden="1" x14ac:dyDescent="0.2">
      <c r="A80" s="29" t="s">
        <v>86</v>
      </c>
      <c r="B80" s="42" t="s">
        <v>37</v>
      </c>
      <c r="C80" s="65"/>
      <c r="D80" s="53"/>
      <c r="E80" s="65"/>
      <c r="F80" s="53"/>
      <c r="G80" s="65"/>
      <c r="H80" s="53"/>
      <c r="I80" s="63"/>
      <c r="J80" s="53"/>
      <c r="K80" s="107">
        <f t="shared" si="15"/>
        <v>0</v>
      </c>
      <c r="L80" s="107">
        <f t="shared" si="16"/>
        <v>0</v>
      </c>
      <c r="M80" s="89"/>
      <c r="N80" s="12"/>
      <c r="O80" s="12"/>
      <c r="P80" s="111"/>
      <c r="Q80" s="111"/>
      <c r="R80" s="111"/>
      <c r="S80" s="111"/>
      <c r="T80" s="111"/>
      <c r="U80" s="111"/>
      <c r="V80" s="111"/>
      <c r="W80" s="113">
        <f t="shared" si="14"/>
        <v>0</v>
      </c>
      <c r="X80" s="113">
        <f t="shared" si="14"/>
        <v>0</v>
      </c>
      <c r="Y80" s="113">
        <f>R80-E80</f>
        <v>0</v>
      </c>
      <c r="Z80" s="113">
        <f>S80-F80</f>
        <v>0</v>
      </c>
      <c r="AA80" s="113">
        <f>T80-G80</f>
        <v>0</v>
      </c>
      <c r="AB80" s="113">
        <f>U80-H80</f>
        <v>0</v>
      </c>
      <c r="AC80" s="113">
        <f>V80-I80</f>
        <v>0</v>
      </c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</row>
    <row r="81" spans="1:67" hidden="1" x14ac:dyDescent="0.2">
      <c r="A81" s="28" t="s">
        <v>87</v>
      </c>
      <c r="B81" s="41" t="s">
        <v>38</v>
      </c>
      <c r="C81" s="66"/>
      <c r="D81" s="51"/>
      <c r="E81" s="66"/>
      <c r="F81" s="51"/>
      <c r="G81" s="66"/>
      <c r="H81" s="51"/>
      <c r="I81" s="57"/>
      <c r="J81" s="51"/>
      <c r="K81" s="107">
        <f t="shared" si="15"/>
        <v>0</v>
      </c>
      <c r="L81" s="107">
        <f t="shared" si="16"/>
        <v>0</v>
      </c>
      <c r="M81" s="89"/>
      <c r="P81" s="111"/>
      <c r="Q81" s="111"/>
      <c r="R81" s="111"/>
      <c r="S81" s="111"/>
      <c r="T81" s="111"/>
      <c r="U81" s="111"/>
      <c r="V81" s="111"/>
      <c r="W81" s="113">
        <f t="shared" si="14"/>
        <v>0</v>
      </c>
      <c r="X81" s="113">
        <f t="shared" si="14"/>
        <v>0</v>
      </c>
      <c r="Y81" s="113">
        <f>R81-E81</f>
        <v>0</v>
      </c>
      <c r="Z81" s="113">
        <f>S81-F81</f>
        <v>0</v>
      </c>
      <c r="AA81" s="113">
        <f>T81-G81</f>
        <v>0</v>
      </c>
      <c r="AB81" s="113">
        <f>U81-H81</f>
        <v>0</v>
      </c>
      <c r="AC81" s="113">
        <f>V81-I81</f>
        <v>0</v>
      </c>
    </row>
    <row r="82" spans="1:67" hidden="1" x14ac:dyDescent="0.2">
      <c r="A82" s="28"/>
      <c r="B82" s="41" t="s">
        <v>19</v>
      </c>
      <c r="C82" s="62"/>
      <c r="D82" s="51"/>
      <c r="E82" s="62"/>
      <c r="F82" s="51"/>
      <c r="G82" s="62"/>
      <c r="H82" s="51"/>
      <c r="I82" s="57"/>
      <c r="J82" s="51"/>
      <c r="K82" s="107">
        <f t="shared" si="15"/>
        <v>0</v>
      </c>
      <c r="L82" s="107">
        <f t="shared" si="16"/>
        <v>0</v>
      </c>
      <c r="M82" s="89"/>
      <c r="P82" s="111"/>
      <c r="Q82" s="111"/>
      <c r="R82" s="111"/>
      <c r="S82" s="111"/>
      <c r="T82" s="111"/>
      <c r="U82" s="111"/>
      <c r="V82" s="111"/>
      <c r="W82" s="113">
        <f t="shared" si="14"/>
        <v>0</v>
      </c>
      <c r="X82" s="113">
        <f t="shared" si="14"/>
        <v>0</v>
      </c>
      <c r="Y82" s="113">
        <f>R82-E82</f>
        <v>0</v>
      </c>
      <c r="Z82" s="113">
        <f>S82-F82</f>
        <v>0</v>
      </c>
      <c r="AA82" s="113">
        <f>T82-G82</f>
        <v>0</v>
      </c>
      <c r="AB82" s="113">
        <f>U82-H82</f>
        <v>0</v>
      </c>
      <c r="AC82" s="113">
        <f>V82-I82</f>
        <v>0</v>
      </c>
    </row>
    <row r="83" spans="1:67" hidden="1" x14ac:dyDescent="0.2">
      <c r="A83" s="28" t="s">
        <v>88</v>
      </c>
      <c r="B83" s="41" t="s">
        <v>21</v>
      </c>
      <c r="C83" s="62"/>
      <c r="D83" s="51"/>
      <c r="E83" s="62"/>
      <c r="F83" s="51"/>
      <c r="G83" s="62"/>
      <c r="H83" s="51"/>
      <c r="I83" s="57"/>
      <c r="J83" s="51"/>
      <c r="K83" s="107">
        <f t="shared" si="15"/>
        <v>0</v>
      </c>
      <c r="L83" s="107">
        <f t="shared" si="16"/>
        <v>0</v>
      </c>
      <c r="M83" s="89"/>
      <c r="P83" s="111"/>
      <c r="Q83" s="111"/>
      <c r="R83" s="111"/>
      <c r="S83" s="111"/>
      <c r="T83" s="111"/>
      <c r="U83" s="111"/>
      <c r="V83" s="111"/>
      <c r="W83" s="113">
        <f t="shared" si="14"/>
        <v>0</v>
      </c>
      <c r="X83" s="113">
        <f t="shared" si="14"/>
        <v>0</v>
      </c>
      <c r="Y83" s="113">
        <f>R83-E83</f>
        <v>0</v>
      </c>
      <c r="Z83" s="113">
        <f>S83-F83</f>
        <v>0</v>
      </c>
      <c r="AA83" s="113">
        <f>T83-G83</f>
        <v>0</v>
      </c>
      <c r="AB83" s="113">
        <f>U83-H83</f>
        <v>0</v>
      </c>
      <c r="AC83" s="113">
        <f>V83-I83</f>
        <v>0</v>
      </c>
    </row>
    <row r="84" spans="1:67" hidden="1" x14ac:dyDescent="0.2">
      <c r="A84" s="28" t="s">
        <v>89</v>
      </c>
      <c r="B84" s="41" t="s">
        <v>139</v>
      </c>
      <c r="C84" s="62"/>
      <c r="D84" s="51"/>
      <c r="E84" s="62"/>
      <c r="F84" s="51"/>
      <c r="G84" s="62"/>
      <c r="H84" s="51"/>
      <c r="I84" s="57"/>
      <c r="J84" s="51"/>
      <c r="K84" s="107">
        <f t="shared" si="15"/>
        <v>0</v>
      </c>
      <c r="L84" s="107">
        <f t="shared" si="16"/>
        <v>0</v>
      </c>
      <c r="M84" s="89"/>
      <c r="P84" s="111"/>
      <c r="Q84" s="111"/>
      <c r="R84" s="111"/>
      <c r="S84" s="111"/>
      <c r="T84" s="111"/>
      <c r="U84" s="111"/>
      <c r="V84" s="111"/>
      <c r="W84" s="113">
        <f t="shared" si="14"/>
        <v>0</v>
      </c>
      <c r="X84" s="113">
        <f t="shared" si="14"/>
        <v>0</v>
      </c>
      <c r="Y84" s="113">
        <f>R84-E84</f>
        <v>0</v>
      </c>
      <c r="Z84" s="113">
        <f>S84-F84</f>
        <v>0</v>
      </c>
      <c r="AA84" s="113">
        <f>T84-G84</f>
        <v>0</v>
      </c>
      <c r="AB84" s="113">
        <f>U84-H84</f>
        <v>0</v>
      </c>
      <c r="AC84" s="113">
        <f>V84-I84</f>
        <v>0</v>
      </c>
    </row>
    <row r="85" spans="1:67" hidden="1" x14ac:dyDescent="0.2">
      <c r="A85" s="28"/>
      <c r="B85" s="41" t="s">
        <v>19</v>
      </c>
      <c r="C85" s="62"/>
      <c r="D85" s="51"/>
      <c r="E85" s="62"/>
      <c r="F85" s="51"/>
      <c r="G85" s="62"/>
      <c r="H85" s="51"/>
      <c r="I85" s="57"/>
      <c r="J85" s="51"/>
      <c r="K85" s="107">
        <f t="shared" si="15"/>
        <v>0</v>
      </c>
      <c r="L85" s="107">
        <f t="shared" si="16"/>
        <v>0</v>
      </c>
      <c r="M85" s="89"/>
      <c r="P85" s="111"/>
      <c r="Q85" s="111"/>
      <c r="R85" s="111"/>
      <c r="S85" s="111"/>
      <c r="T85" s="111"/>
      <c r="U85" s="111"/>
      <c r="V85" s="111"/>
      <c r="W85" s="113">
        <f t="shared" si="14"/>
        <v>0</v>
      </c>
      <c r="X85" s="113">
        <f t="shared" si="14"/>
        <v>0</v>
      </c>
      <c r="Y85" s="113">
        <f>R85-E85</f>
        <v>0</v>
      </c>
      <c r="Z85" s="113">
        <f>S85-F85</f>
        <v>0</v>
      </c>
      <c r="AA85" s="113">
        <f>T85-G85</f>
        <v>0</v>
      </c>
      <c r="AB85" s="113">
        <f>U85-H85</f>
        <v>0</v>
      </c>
      <c r="AC85" s="113">
        <f>V85-I85</f>
        <v>0</v>
      </c>
    </row>
    <row r="86" spans="1:67" hidden="1" x14ac:dyDescent="0.2">
      <c r="A86" s="28" t="s">
        <v>90</v>
      </c>
      <c r="B86" s="41" t="s">
        <v>13</v>
      </c>
      <c r="C86" s="62"/>
      <c r="D86" s="51"/>
      <c r="E86" s="62"/>
      <c r="F86" s="51"/>
      <c r="G86" s="62"/>
      <c r="H86" s="51"/>
      <c r="I86" s="57"/>
      <c r="J86" s="51"/>
      <c r="K86" s="107">
        <f t="shared" si="15"/>
        <v>0</v>
      </c>
      <c r="L86" s="107">
        <f t="shared" si="16"/>
        <v>0</v>
      </c>
      <c r="M86" s="89"/>
      <c r="P86" s="111"/>
      <c r="Q86" s="111"/>
      <c r="R86" s="111"/>
      <c r="S86" s="111"/>
      <c r="T86" s="111"/>
      <c r="U86" s="111"/>
      <c r="V86" s="111"/>
      <c r="W86" s="113">
        <f t="shared" si="14"/>
        <v>0</v>
      </c>
      <c r="X86" s="113">
        <f t="shared" si="14"/>
        <v>0</v>
      </c>
      <c r="Y86" s="113">
        <f>R86-E86</f>
        <v>0</v>
      </c>
      <c r="Z86" s="113">
        <f>S86-F86</f>
        <v>0</v>
      </c>
      <c r="AA86" s="113">
        <f>T86-G86</f>
        <v>0</v>
      </c>
      <c r="AB86" s="113">
        <f>U86-H86</f>
        <v>0</v>
      </c>
      <c r="AC86" s="113">
        <f>V86-I86</f>
        <v>0</v>
      </c>
    </row>
    <row r="87" spans="1:67" ht="26.25" hidden="1" customHeight="1" x14ac:dyDescent="0.2">
      <c r="A87" s="30" t="s">
        <v>91</v>
      </c>
      <c r="B87" s="41" t="s">
        <v>92</v>
      </c>
      <c r="C87" s="62"/>
      <c r="D87" s="51"/>
      <c r="E87" s="62"/>
      <c r="F87" s="51"/>
      <c r="G87" s="62"/>
      <c r="H87" s="51"/>
      <c r="I87" s="57"/>
      <c r="J87" s="51"/>
      <c r="K87" s="107">
        <f t="shared" si="15"/>
        <v>0</v>
      </c>
      <c r="L87" s="107">
        <f t="shared" si="16"/>
        <v>0</v>
      </c>
      <c r="M87" s="89"/>
      <c r="P87" s="111"/>
      <c r="Q87" s="111"/>
      <c r="R87" s="111"/>
      <c r="S87" s="111"/>
      <c r="T87" s="111"/>
      <c r="U87" s="111"/>
      <c r="V87" s="111"/>
      <c r="W87" s="113">
        <f t="shared" si="14"/>
        <v>0</v>
      </c>
      <c r="X87" s="113">
        <f t="shared" si="14"/>
        <v>0</v>
      </c>
      <c r="Y87" s="113">
        <f>R87-E87</f>
        <v>0</v>
      </c>
      <c r="Z87" s="113">
        <f>S87-F87</f>
        <v>0</v>
      </c>
      <c r="AA87" s="113">
        <f>T87-G87</f>
        <v>0</v>
      </c>
      <c r="AB87" s="113">
        <f>U87-H87</f>
        <v>0</v>
      </c>
      <c r="AC87" s="113">
        <f>V87-I87</f>
        <v>0</v>
      </c>
    </row>
    <row r="88" spans="1:67" hidden="1" x14ac:dyDescent="0.2">
      <c r="A88" s="28" t="s">
        <v>93</v>
      </c>
      <c r="B88" s="41" t="s">
        <v>12</v>
      </c>
      <c r="C88" s="62"/>
      <c r="D88" s="51"/>
      <c r="E88" s="62"/>
      <c r="F88" s="51"/>
      <c r="G88" s="62"/>
      <c r="H88" s="51"/>
      <c r="I88" s="57"/>
      <c r="J88" s="51"/>
      <c r="K88" s="107">
        <f t="shared" si="15"/>
        <v>0</v>
      </c>
      <c r="L88" s="107">
        <f t="shared" si="16"/>
        <v>0</v>
      </c>
      <c r="M88" s="89"/>
      <c r="P88" s="111"/>
      <c r="Q88" s="111"/>
      <c r="R88" s="111"/>
      <c r="S88" s="111"/>
      <c r="T88" s="111"/>
      <c r="U88" s="111"/>
      <c r="V88" s="111"/>
      <c r="W88" s="113">
        <f t="shared" si="14"/>
        <v>0</v>
      </c>
      <c r="X88" s="113">
        <f t="shared" si="14"/>
        <v>0</v>
      </c>
      <c r="Y88" s="113">
        <f>R88-E88</f>
        <v>0</v>
      </c>
      <c r="Z88" s="113">
        <f>S88-F88</f>
        <v>0</v>
      </c>
      <c r="AA88" s="113">
        <f>T88-G88</f>
        <v>0</v>
      </c>
      <c r="AB88" s="113">
        <f>U88-H88</f>
        <v>0</v>
      </c>
      <c r="AC88" s="113">
        <f>V88-I88</f>
        <v>0</v>
      </c>
    </row>
    <row r="89" spans="1:67" ht="24" hidden="1" customHeight="1" x14ac:dyDescent="0.2">
      <c r="A89" s="30" t="s">
        <v>94</v>
      </c>
      <c r="B89" s="41" t="s">
        <v>95</v>
      </c>
      <c r="C89" s="62"/>
      <c r="D89" s="51"/>
      <c r="E89" s="62"/>
      <c r="F89" s="51"/>
      <c r="G89" s="62"/>
      <c r="H89" s="51"/>
      <c r="I89" s="57"/>
      <c r="J89" s="51"/>
      <c r="K89" s="107">
        <f t="shared" si="15"/>
        <v>0</v>
      </c>
      <c r="L89" s="107">
        <f t="shared" si="16"/>
        <v>0</v>
      </c>
      <c r="M89" s="89"/>
      <c r="P89" s="111"/>
      <c r="Q89" s="111"/>
      <c r="R89" s="111"/>
      <c r="S89" s="111"/>
      <c r="T89" s="111"/>
      <c r="U89" s="111"/>
      <c r="V89" s="111"/>
      <c r="W89" s="113">
        <f t="shared" si="14"/>
        <v>0</v>
      </c>
      <c r="X89" s="113">
        <f t="shared" si="14"/>
        <v>0</v>
      </c>
      <c r="Y89" s="113">
        <f>R89-E89</f>
        <v>0</v>
      </c>
      <c r="Z89" s="113">
        <f>S89-F89</f>
        <v>0</v>
      </c>
      <c r="AA89" s="113">
        <f>T89-G89</f>
        <v>0</v>
      </c>
      <c r="AB89" s="113">
        <f>U89-H89</f>
        <v>0</v>
      </c>
      <c r="AC89" s="113">
        <f>V89-I89</f>
        <v>0</v>
      </c>
    </row>
    <row r="90" spans="1:67" ht="12.75" hidden="1" customHeight="1" x14ac:dyDescent="0.2">
      <c r="A90" s="28"/>
      <c r="B90" s="41" t="s">
        <v>14</v>
      </c>
      <c r="C90" s="61"/>
      <c r="D90" s="51"/>
      <c r="E90" s="61"/>
      <c r="F90" s="51"/>
      <c r="G90" s="61"/>
      <c r="H90" s="51"/>
      <c r="I90" s="57"/>
      <c r="J90" s="51"/>
      <c r="K90" s="107">
        <f t="shared" si="15"/>
        <v>0</v>
      </c>
      <c r="L90" s="107">
        <f t="shared" si="16"/>
        <v>0</v>
      </c>
      <c r="M90" s="89"/>
      <c r="P90" s="111"/>
      <c r="Q90" s="111"/>
      <c r="R90" s="111"/>
      <c r="S90" s="111"/>
      <c r="T90" s="111"/>
      <c r="U90" s="111"/>
      <c r="V90" s="111"/>
      <c r="W90" s="113">
        <f t="shared" si="14"/>
        <v>0</v>
      </c>
      <c r="X90" s="113">
        <f t="shared" si="14"/>
        <v>0</v>
      </c>
      <c r="Y90" s="113">
        <f>R90-E90</f>
        <v>0</v>
      </c>
      <c r="Z90" s="113">
        <f>S90-F90</f>
        <v>0</v>
      </c>
      <c r="AA90" s="113">
        <f>T90-G90</f>
        <v>0</v>
      </c>
      <c r="AB90" s="113">
        <f>U90-H90</f>
        <v>0</v>
      </c>
      <c r="AC90" s="113">
        <f>V90-I90</f>
        <v>0</v>
      </c>
    </row>
    <row r="91" spans="1:67" hidden="1" x14ac:dyDescent="0.2">
      <c r="A91" s="28" t="s">
        <v>96</v>
      </c>
      <c r="B91" s="41" t="s">
        <v>100</v>
      </c>
      <c r="C91" s="61"/>
      <c r="D91" s="51"/>
      <c r="E91" s="61"/>
      <c r="F91" s="51"/>
      <c r="G91" s="61"/>
      <c r="H91" s="51"/>
      <c r="I91" s="57"/>
      <c r="J91" s="84" t="s">
        <v>51</v>
      </c>
      <c r="K91" s="107">
        <f t="shared" si="15"/>
        <v>0</v>
      </c>
      <c r="L91" s="107">
        <f t="shared" si="16"/>
        <v>0</v>
      </c>
      <c r="M91" s="89"/>
      <c r="P91" s="111"/>
      <c r="Q91" s="111"/>
      <c r="R91" s="111"/>
      <c r="S91" s="111"/>
      <c r="T91" s="111"/>
      <c r="U91" s="111"/>
      <c r="V91" s="111"/>
      <c r="W91" s="113">
        <f t="shared" si="14"/>
        <v>0</v>
      </c>
      <c r="X91" s="113">
        <f t="shared" si="14"/>
        <v>0</v>
      </c>
      <c r="Y91" s="113">
        <f>R91-E91</f>
        <v>0</v>
      </c>
      <c r="Z91" s="113">
        <f>S91-F91</f>
        <v>0</v>
      </c>
      <c r="AA91" s="113">
        <f>T91-G91</f>
        <v>0</v>
      </c>
      <c r="AB91" s="113">
        <f>U91-H91</f>
        <v>0</v>
      </c>
      <c r="AC91" s="113">
        <f>V91-I91</f>
        <v>0</v>
      </c>
    </row>
    <row r="92" spans="1:67" hidden="1" x14ac:dyDescent="0.2">
      <c r="A92" s="28" t="s">
        <v>97</v>
      </c>
      <c r="B92" s="44" t="s">
        <v>58</v>
      </c>
      <c r="C92" s="61"/>
      <c r="D92" s="51"/>
      <c r="E92" s="61"/>
      <c r="F92" s="51"/>
      <c r="G92" s="61"/>
      <c r="H92" s="51"/>
      <c r="I92" s="57"/>
      <c r="J92" s="84" t="s">
        <v>51</v>
      </c>
      <c r="K92" s="107">
        <f t="shared" si="15"/>
        <v>0</v>
      </c>
      <c r="L92" s="107">
        <f t="shared" si="16"/>
        <v>0</v>
      </c>
      <c r="M92" s="89"/>
      <c r="P92" s="111"/>
      <c r="Q92" s="111"/>
      <c r="R92" s="111"/>
      <c r="S92" s="111"/>
      <c r="T92" s="111"/>
      <c r="U92" s="111"/>
      <c r="V92" s="111"/>
      <c r="W92" s="113">
        <f t="shared" si="14"/>
        <v>0</v>
      </c>
      <c r="X92" s="113">
        <f t="shared" si="14"/>
        <v>0</v>
      </c>
      <c r="Y92" s="113">
        <f>R92-E92</f>
        <v>0</v>
      </c>
      <c r="Z92" s="113">
        <f>S92-F92</f>
        <v>0</v>
      </c>
      <c r="AA92" s="113">
        <f>T92-G92</f>
        <v>0</v>
      </c>
      <c r="AB92" s="113">
        <f>U92-H92</f>
        <v>0</v>
      </c>
      <c r="AC92" s="113">
        <f>V92-I92</f>
        <v>0</v>
      </c>
    </row>
    <row r="93" spans="1:67" hidden="1" x14ac:dyDescent="0.2">
      <c r="A93" s="28" t="s">
        <v>98</v>
      </c>
      <c r="B93" s="44" t="s">
        <v>59</v>
      </c>
      <c r="C93" s="61"/>
      <c r="D93" s="51"/>
      <c r="E93" s="61"/>
      <c r="F93" s="51"/>
      <c r="G93" s="61"/>
      <c r="H93" s="51"/>
      <c r="I93" s="57"/>
      <c r="J93" s="84" t="s">
        <v>51</v>
      </c>
      <c r="K93" s="107">
        <f t="shared" si="15"/>
        <v>0</v>
      </c>
      <c r="L93" s="107">
        <f t="shared" si="16"/>
        <v>0</v>
      </c>
      <c r="M93" s="89"/>
      <c r="P93" s="111"/>
      <c r="Q93" s="111"/>
      <c r="R93" s="111"/>
      <c r="S93" s="111"/>
      <c r="T93" s="111"/>
      <c r="U93" s="111"/>
      <c r="V93" s="111"/>
      <c r="W93" s="113">
        <f t="shared" si="14"/>
        <v>0</v>
      </c>
      <c r="X93" s="113">
        <f t="shared" si="14"/>
        <v>0</v>
      </c>
      <c r="Y93" s="113">
        <f>R93-E93</f>
        <v>0</v>
      </c>
      <c r="Z93" s="113">
        <f>S93-F93</f>
        <v>0</v>
      </c>
      <c r="AA93" s="113">
        <f>T93-G93</f>
        <v>0</v>
      </c>
      <c r="AB93" s="113">
        <f>U93-H93</f>
        <v>0</v>
      </c>
      <c r="AC93" s="113">
        <f>V93-I93</f>
        <v>0</v>
      </c>
    </row>
    <row r="94" spans="1:67" s="3" customFormat="1" x14ac:dyDescent="0.2">
      <c r="A94" s="27" t="s">
        <v>99</v>
      </c>
      <c r="B94" s="43" t="s">
        <v>136</v>
      </c>
      <c r="C94" s="64">
        <f t="shared" ref="C94:H94" si="17">C5-C115</f>
        <v>137860.20199999999</v>
      </c>
      <c r="D94" s="52">
        <f t="shared" si="17"/>
        <v>23.898612443225176</v>
      </c>
      <c r="E94" s="64">
        <f>E5-E115</f>
        <v>70822.734000000011</v>
      </c>
      <c r="F94" s="52">
        <f t="shared" si="17"/>
        <v>25.584887979941684</v>
      </c>
      <c r="G94" s="64">
        <f>G5-G115</f>
        <v>67037.467999999979</v>
      </c>
      <c r="H94" s="52">
        <f t="shared" si="17"/>
        <v>22.212336906508668</v>
      </c>
      <c r="I94" s="56">
        <f>C94*$N$5</f>
        <v>92.392215270013494</v>
      </c>
      <c r="J94" s="52"/>
      <c r="K94" s="107">
        <f t="shared" si="15"/>
        <v>0</v>
      </c>
      <c r="L94" s="107">
        <f t="shared" si="16"/>
        <v>0</v>
      </c>
      <c r="M94" s="89"/>
      <c r="N94" s="12"/>
      <c r="O94" s="12"/>
      <c r="P94" s="111">
        <v>137860.20199999999</v>
      </c>
      <c r="Q94" s="111">
        <v>23.898612443225176</v>
      </c>
      <c r="R94" s="111">
        <v>70822.734000000011</v>
      </c>
      <c r="S94" s="111">
        <v>25.584887979941684</v>
      </c>
      <c r="T94" s="111">
        <v>67037.467999999993</v>
      </c>
      <c r="U94" s="111">
        <v>22.212336906508668</v>
      </c>
      <c r="V94" s="111">
        <v>92.392215270013494</v>
      </c>
      <c r="W94" s="113">
        <f t="shared" si="14"/>
        <v>0</v>
      </c>
      <c r="X94" s="113">
        <f t="shared" si="14"/>
        <v>0</v>
      </c>
      <c r="Y94" s="113">
        <f>R94-E94</f>
        <v>0</v>
      </c>
      <c r="Z94" s="113">
        <f>S94-F94</f>
        <v>0</v>
      </c>
      <c r="AA94" s="113">
        <f>T94-G94</f>
        <v>0</v>
      </c>
      <c r="AB94" s="113">
        <f>U94-H94</f>
        <v>0</v>
      </c>
      <c r="AC94" s="113">
        <f>V94-I94</f>
        <v>0</v>
      </c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</row>
    <row r="95" spans="1:67" x14ac:dyDescent="0.2">
      <c r="A95" s="28"/>
      <c r="B95" s="41" t="s">
        <v>5</v>
      </c>
      <c r="C95" s="61"/>
      <c r="D95" s="51"/>
      <c r="E95" s="61"/>
      <c r="F95" s="51"/>
      <c r="G95" s="61"/>
      <c r="H95" s="51"/>
      <c r="I95" s="57"/>
      <c r="J95" s="51"/>
      <c r="K95" s="107">
        <f t="shared" si="15"/>
        <v>0</v>
      </c>
      <c r="L95" s="107">
        <f t="shared" si="16"/>
        <v>0</v>
      </c>
      <c r="M95" s="89"/>
      <c r="P95" s="111"/>
      <c r="Q95" s="111"/>
      <c r="R95" s="111"/>
      <c r="S95" s="111"/>
      <c r="T95" s="111"/>
      <c r="U95" s="111"/>
      <c r="V95" s="111"/>
      <c r="W95" s="113">
        <f t="shared" si="14"/>
        <v>0</v>
      </c>
      <c r="X95" s="113">
        <f t="shared" si="14"/>
        <v>0</v>
      </c>
      <c r="Y95" s="113">
        <f>R95-E95</f>
        <v>0</v>
      </c>
      <c r="Z95" s="113">
        <f>S95-F95</f>
        <v>0</v>
      </c>
      <c r="AA95" s="113">
        <f>T95-G95</f>
        <v>0</v>
      </c>
      <c r="AB95" s="113">
        <f>U95-H95</f>
        <v>0</v>
      </c>
      <c r="AC95" s="113">
        <f>V95-I95</f>
        <v>0</v>
      </c>
    </row>
    <row r="96" spans="1:67" x14ac:dyDescent="0.2">
      <c r="A96" s="28" t="s">
        <v>101</v>
      </c>
      <c r="B96" s="41" t="s">
        <v>7</v>
      </c>
      <c r="C96" s="61"/>
      <c r="D96" s="51"/>
      <c r="E96" s="61"/>
      <c r="F96" s="51"/>
      <c r="G96" s="61"/>
      <c r="H96" s="51"/>
      <c r="I96" s="57"/>
      <c r="J96" s="51"/>
      <c r="K96" s="107">
        <f t="shared" si="15"/>
        <v>0</v>
      </c>
      <c r="L96" s="107">
        <f t="shared" si="16"/>
        <v>0</v>
      </c>
      <c r="M96" s="89"/>
      <c r="P96" s="111"/>
      <c r="Q96" s="111"/>
      <c r="R96" s="111"/>
      <c r="S96" s="111"/>
      <c r="T96" s="111"/>
      <c r="U96" s="111"/>
      <c r="V96" s="111"/>
      <c r="W96" s="113">
        <f t="shared" si="14"/>
        <v>0</v>
      </c>
      <c r="X96" s="113">
        <f t="shared" si="14"/>
        <v>0</v>
      </c>
      <c r="Y96" s="113">
        <f>R96-E96</f>
        <v>0</v>
      </c>
      <c r="Z96" s="113">
        <f>S96-F96</f>
        <v>0</v>
      </c>
      <c r="AA96" s="113">
        <f>T96-G96</f>
        <v>0</v>
      </c>
      <c r="AB96" s="113">
        <f>U96-H96</f>
        <v>0</v>
      </c>
      <c r="AC96" s="113">
        <f>V96-I96</f>
        <v>0</v>
      </c>
    </row>
    <row r="97" spans="1:67" x14ac:dyDescent="0.2">
      <c r="A97" s="28" t="s">
        <v>102</v>
      </c>
      <c r="B97" s="41" t="s">
        <v>9</v>
      </c>
      <c r="C97" s="62">
        <f t="shared" ref="C97:H97" si="18">C94</f>
        <v>137860.20199999999</v>
      </c>
      <c r="D97" s="50">
        <f t="shared" si="18"/>
        <v>23.898612443225176</v>
      </c>
      <c r="E97" s="62">
        <f t="shared" si="18"/>
        <v>70822.734000000011</v>
      </c>
      <c r="F97" s="50">
        <f t="shared" si="18"/>
        <v>25.584887979941684</v>
      </c>
      <c r="G97" s="62">
        <f t="shared" si="18"/>
        <v>67037.467999999979</v>
      </c>
      <c r="H97" s="50">
        <f t="shared" si="18"/>
        <v>22.212336906508668</v>
      </c>
      <c r="I97" s="67">
        <f>C97*$N$5</f>
        <v>92.392215270013494</v>
      </c>
      <c r="J97" s="51"/>
      <c r="K97" s="107">
        <f t="shared" si="15"/>
        <v>0</v>
      </c>
      <c r="L97" s="107">
        <f t="shared" si="16"/>
        <v>0</v>
      </c>
      <c r="M97" s="89"/>
      <c r="P97" s="111">
        <v>137860.20199999999</v>
      </c>
      <c r="Q97" s="111">
        <v>23.898612443225176</v>
      </c>
      <c r="R97" s="111">
        <v>70822.734000000011</v>
      </c>
      <c r="S97" s="111">
        <v>25.584887979941684</v>
      </c>
      <c r="T97" s="111">
        <v>67037.467999999993</v>
      </c>
      <c r="U97" s="111">
        <v>22.212336906508668</v>
      </c>
      <c r="V97" s="111">
        <v>92.392215270013494</v>
      </c>
      <c r="W97" s="113">
        <f t="shared" si="14"/>
        <v>0</v>
      </c>
      <c r="X97" s="113">
        <f t="shared" si="14"/>
        <v>0</v>
      </c>
      <c r="Y97" s="113">
        <f>R97-E97</f>
        <v>0</v>
      </c>
      <c r="Z97" s="113">
        <f>S97-F97</f>
        <v>0</v>
      </c>
      <c r="AA97" s="113">
        <f>T97-G97</f>
        <v>0</v>
      </c>
      <c r="AB97" s="113">
        <f>U97-H97</f>
        <v>0</v>
      </c>
      <c r="AC97" s="113">
        <f>V97-I97</f>
        <v>0</v>
      </c>
    </row>
    <row r="98" spans="1:67" x14ac:dyDescent="0.2">
      <c r="A98" s="28"/>
      <c r="B98" s="41" t="s">
        <v>5</v>
      </c>
      <c r="C98" s="62"/>
      <c r="D98" s="50"/>
      <c r="E98" s="62"/>
      <c r="F98" s="50"/>
      <c r="G98" s="62"/>
      <c r="H98" s="50"/>
      <c r="I98" s="67"/>
      <c r="J98" s="51"/>
      <c r="K98" s="107">
        <f t="shared" si="15"/>
        <v>0</v>
      </c>
      <c r="L98" s="107">
        <f t="shared" si="16"/>
        <v>0</v>
      </c>
      <c r="M98" s="89"/>
      <c r="P98" s="111"/>
      <c r="Q98" s="111"/>
      <c r="R98" s="111"/>
      <c r="S98" s="111"/>
      <c r="T98" s="111"/>
      <c r="U98" s="111"/>
      <c r="V98" s="111"/>
      <c r="W98" s="113">
        <f t="shared" si="14"/>
        <v>0</v>
      </c>
      <c r="X98" s="113">
        <f t="shared" si="14"/>
        <v>0</v>
      </c>
      <c r="Y98" s="113">
        <f>R98-E98</f>
        <v>0</v>
      </c>
      <c r="Z98" s="113">
        <f>S98-F98</f>
        <v>0</v>
      </c>
      <c r="AA98" s="113">
        <f>T98-G98</f>
        <v>0</v>
      </c>
      <c r="AB98" s="113">
        <f>U98-H98</f>
        <v>0</v>
      </c>
      <c r="AC98" s="113">
        <f>V98-I98</f>
        <v>0</v>
      </c>
    </row>
    <row r="99" spans="1:67" x14ac:dyDescent="0.2">
      <c r="A99" s="28" t="s">
        <v>103</v>
      </c>
      <c r="B99" s="41" t="s">
        <v>139</v>
      </c>
      <c r="C99" s="62">
        <f t="shared" ref="C99:H99" si="19">C97-C100-C101</f>
        <v>112659.552</v>
      </c>
      <c r="D99" s="50">
        <f t="shared" si="19"/>
        <v>19.341612443225173</v>
      </c>
      <c r="E99" s="62">
        <f>E97-E100-E101</f>
        <v>57415.714000000007</v>
      </c>
      <c r="F99" s="50">
        <f t="shared" si="19"/>
        <v>21.027887979941681</v>
      </c>
      <c r="G99" s="62">
        <f>G97-G100-G101</f>
        <v>55243.837999999974</v>
      </c>
      <c r="H99" s="50">
        <f t="shared" si="19"/>
        <v>17.655336906508666</v>
      </c>
      <c r="I99" s="67">
        <f>C99*$N$5</f>
        <v>75.50304895539962</v>
      </c>
      <c r="J99" s="51"/>
      <c r="K99" s="107">
        <f t="shared" si="15"/>
        <v>0</v>
      </c>
      <c r="L99" s="107">
        <f t="shared" si="16"/>
        <v>0</v>
      </c>
      <c r="M99" s="89"/>
      <c r="P99" s="111">
        <v>112659.552</v>
      </c>
      <c r="Q99" s="111">
        <v>19.341612443225173</v>
      </c>
      <c r="R99" s="111">
        <v>57415.714000000007</v>
      </c>
      <c r="S99" s="111">
        <v>21.027887979941681</v>
      </c>
      <c r="T99" s="111">
        <v>55243.837999999996</v>
      </c>
      <c r="U99" s="111">
        <v>17.655336906508666</v>
      </c>
      <c r="V99" s="111">
        <v>70.099000000000004</v>
      </c>
      <c r="W99" s="113">
        <f t="shared" si="14"/>
        <v>0</v>
      </c>
      <c r="X99" s="113">
        <f t="shared" si="14"/>
        <v>0</v>
      </c>
      <c r="Y99" s="113">
        <f>R99-E99</f>
        <v>0</v>
      </c>
      <c r="Z99" s="113">
        <f>S99-F99</f>
        <v>0</v>
      </c>
      <c r="AA99" s="113">
        <f>T99-G99</f>
        <v>0</v>
      </c>
      <c r="AB99" s="113">
        <f>U99-H99</f>
        <v>0</v>
      </c>
      <c r="AC99" s="113">
        <f>V99-I99</f>
        <v>-5.4040489553996167</v>
      </c>
    </row>
    <row r="100" spans="1:67" hidden="1" x14ac:dyDescent="0.2">
      <c r="A100" s="28" t="s">
        <v>104</v>
      </c>
      <c r="B100" s="91" t="s">
        <v>142</v>
      </c>
      <c r="C100" s="72">
        <v>0</v>
      </c>
      <c r="D100" s="80">
        <v>0</v>
      </c>
      <c r="E100" s="72">
        <v>0</v>
      </c>
      <c r="F100" s="80">
        <v>0</v>
      </c>
      <c r="G100" s="62">
        <f>C100-E100</f>
        <v>0</v>
      </c>
      <c r="H100" s="50">
        <f>D100*2-F100</f>
        <v>0</v>
      </c>
      <c r="I100" s="67">
        <f>C100*$N$5</f>
        <v>0</v>
      </c>
      <c r="J100" s="51"/>
      <c r="K100" s="107">
        <f t="shared" si="15"/>
        <v>0</v>
      </c>
      <c r="L100" s="107">
        <f t="shared" si="16"/>
        <v>0</v>
      </c>
      <c r="M100" s="89"/>
      <c r="P100" s="111">
        <v>0</v>
      </c>
      <c r="Q100" s="111">
        <v>0</v>
      </c>
      <c r="R100" s="111">
        <v>0</v>
      </c>
      <c r="S100" s="111">
        <v>0</v>
      </c>
      <c r="T100" s="111">
        <v>0</v>
      </c>
      <c r="U100" s="111">
        <v>0</v>
      </c>
      <c r="V100" s="111">
        <v>0</v>
      </c>
      <c r="W100" s="113">
        <f t="shared" si="14"/>
        <v>0</v>
      </c>
      <c r="X100" s="113">
        <f t="shared" si="14"/>
        <v>0</v>
      </c>
      <c r="Y100" s="113">
        <f>R100-E100</f>
        <v>0</v>
      </c>
      <c r="Z100" s="113">
        <f>S100-F100</f>
        <v>0</v>
      </c>
      <c r="AA100" s="113">
        <f>T100-G100</f>
        <v>0</v>
      </c>
      <c r="AB100" s="113">
        <f>U100-H100</f>
        <v>0</v>
      </c>
      <c r="AC100" s="113">
        <f>V100-I100</f>
        <v>0</v>
      </c>
    </row>
    <row r="101" spans="1:67" ht="12" customHeight="1" x14ac:dyDescent="0.2">
      <c r="A101" s="28"/>
      <c r="B101" s="41" t="s">
        <v>141</v>
      </c>
      <c r="C101" s="61">
        <f t="shared" ref="C101:H101" si="20">C12</f>
        <v>25200.65</v>
      </c>
      <c r="D101" s="51">
        <f t="shared" si="20"/>
        <v>4.5570000000000004</v>
      </c>
      <c r="E101" s="61">
        <f t="shared" si="20"/>
        <v>13407.02</v>
      </c>
      <c r="F101" s="51">
        <f t="shared" si="20"/>
        <v>4.5570000000000004</v>
      </c>
      <c r="G101" s="61">
        <f t="shared" si="20"/>
        <v>11793.630000000001</v>
      </c>
      <c r="H101" s="51">
        <f t="shared" si="20"/>
        <v>4.5570000000000004</v>
      </c>
      <c r="I101" s="57">
        <f>C101*$N$5</f>
        <v>16.889166314613888</v>
      </c>
      <c r="J101" s="51"/>
      <c r="K101" s="107">
        <f t="shared" si="15"/>
        <v>0</v>
      </c>
      <c r="L101" s="107">
        <f t="shared" si="16"/>
        <v>0</v>
      </c>
      <c r="M101" s="89"/>
      <c r="P101" s="111">
        <v>25200.65</v>
      </c>
      <c r="Q101" s="111">
        <v>4.5570000000000004</v>
      </c>
      <c r="R101" s="111">
        <v>13407.02</v>
      </c>
      <c r="S101" s="111">
        <v>4.5570000000000004</v>
      </c>
      <c r="T101" s="111">
        <v>11793.63</v>
      </c>
      <c r="U101" s="111">
        <v>4.5570000000000004</v>
      </c>
      <c r="V101" s="111">
        <v>22.14</v>
      </c>
      <c r="W101" s="113">
        <f t="shared" si="14"/>
        <v>0</v>
      </c>
      <c r="X101" s="113">
        <f t="shared" si="14"/>
        <v>0</v>
      </c>
      <c r="Y101" s="113">
        <f>R101-E101</f>
        <v>0</v>
      </c>
      <c r="Z101" s="113">
        <f>S101-F101</f>
        <v>0</v>
      </c>
      <c r="AA101" s="113">
        <f>T101-G101</f>
        <v>0</v>
      </c>
      <c r="AB101" s="113">
        <f>U101-H101</f>
        <v>0</v>
      </c>
      <c r="AC101" s="113">
        <f>V101-I101</f>
        <v>5.2508336853861124</v>
      </c>
    </row>
    <row r="102" spans="1:67" s="4" customFormat="1" x14ac:dyDescent="0.2">
      <c r="A102" s="29" t="s">
        <v>105</v>
      </c>
      <c r="B102" s="42" t="s">
        <v>37</v>
      </c>
      <c r="C102" s="59">
        <f t="shared" ref="C102:H102" si="21">C94/100*5.5</f>
        <v>7582.3111099999987</v>
      </c>
      <c r="D102" s="53">
        <f t="shared" si="21"/>
        <v>1.3144236843773847</v>
      </c>
      <c r="E102" s="59">
        <f t="shared" si="21"/>
        <v>3895.2503700000007</v>
      </c>
      <c r="F102" s="53">
        <f t="shared" si="21"/>
        <v>1.4071688388967927</v>
      </c>
      <c r="G102" s="59">
        <f t="shared" si="21"/>
        <v>3687.060739999999</v>
      </c>
      <c r="H102" s="53">
        <f t="shared" si="21"/>
        <v>1.2216785298579766</v>
      </c>
      <c r="I102" s="63">
        <f>C102*$N$5</f>
        <v>5.0815718398507421</v>
      </c>
      <c r="J102" s="53"/>
      <c r="K102" s="107">
        <f t="shared" si="15"/>
        <v>0</v>
      </c>
      <c r="L102" s="107">
        <f t="shared" si="16"/>
        <v>0</v>
      </c>
      <c r="M102" s="89"/>
      <c r="N102" s="12"/>
      <c r="O102" s="12"/>
      <c r="P102" s="111">
        <v>7582.3111099999987</v>
      </c>
      <c r="Q102" s="111">
        <v>1.3144236843773847</v>
      </c>
      <c r="R102" s="111">
        <v>3895.2503700000007</v>
      </c>
      <c r="S102" s="111">
        <v>1.4071688388967927</v>
      </c>
      <c r="T102" s="111">
        <v>3687.0607399999994</v>
      </c>
      <c r="U102" s="111">
        <v>1.2216785298579766</v>
      </c>
      <c r="V102" s="111">
        <v>5.0815718398507421</v>
      </c>
      <c r="W102" s="113">
        <f t="shared" si="14"/>
        <v>0</v>
      </c>
      <c r="X102" s="113">
        <f t="shared" si="14"/>
        <v>0</v>
      </c>
      <c r="Y102" s="113">
        <f>R102-E102</f>
        <v>0</v>
      </c>
      <c r="Z102" s="113">
        <f>S102-F102</f>
        <v>0</v>
      </c>
      <c r="AA102" s="113">
        <f>T102-G102</f>
        <v>0</v>
      </c>
      <c r="AB102" s="113">
        <f>U102-H102</f>
        <v>0</v>
      </c>
      <c r="AC102" s="113">
        <f>V102-I102</f>
        <v>0</v>
      </c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</row>
    <row r="103" spans="1:67" x14ac:dyDescent="0.2">
      <c r="A103" s="28" t="s">
        <v>106</v>
      </c>
      <c r="B103" s="41" t="s">
        <v>38</v>
      </c>
      <c r="C103" s="62">
        <f t="shared" ref="C103:H103" si="22">C105</f>
        <v>35071.370000000003</v>
      </c>
      <c r="D103" s="51">
        <f t="shared" si="22"/>
        <v>2.703564953298712</v>
      </c>
      <c r="E103" s="62">
        <f t="shared" si="22"/>
        <v>19234.8</v>
      </c>
      <c r="F103" s="51">
        <f t="shared" si="22"/>
        <v>2.8946224666446465</v>
      </c>
      <c r="G103" s="62">
        <f t="shared" si="22"/>
        <v>15836.570000000003</v>
      </c>
      <c r="H103" s="51">
        <f t="shared" si="22"/>
        <v>2.512507439952778</v>
      </c>
      <c r="I103" s="57">
        <f>C103*$N$5</f>
        <v>23.504401704375088</v>
      </c>
      <c r="J103" s="51"/>
      <c r="K103" s="107">
        <f t="shared" si="15"/>
        <v>0</v>
      </c>
      <c r="L103" s="107">
        <f t="shared" si="16"/>
        <v>0</v>
      </c>
      <c r="M103" s="89"/>
      <c r="P103" s="111">
        <v>35071.370000000003</v>
      </c>
      <c r="Q103" s="111">
        <v>2.703564953298712</v>
      </c>
      <c r="R103" s="111">
        <v>19234.8</v>
      </c>
      <c r="S103" s="111">
        <v>2.8946224666446465</v>
      </c>
      <c r="T103" s="111">
        <v>15836.570000000003</v>
      </c>
      <c r="U103" s="111">
        <v>2.512507439952778</v>
      </c>
      <c r="V103" s="111">
        <v>23.504401704375088</v>
      </c>
      <c r="W103" s="113">
        <f t="shared" si="14"/>
        <v>0</v>
      </c>
      <c r="X103" s="113">
        <f t="shared" si="14"/>
        <v>0</v>
      </c>
      <c r="Y103" s="113">
        <f>R103-E103</f>
        <v>0</v>
      </c>
      <c r="Z103" s="113">
        <f>S103-F103</f>
        <v>0</v>
      </c>
      <c r="AA103" s="113">
        <f>T103-G103</f>
        <v>0</v>
      </c>
      <c r="AB103" s="113">
        <f>U103-H103</f>
        <v>0</v>
      </c>
      <c r="AC103" s="113">
        <f>V103-I103</f>
        <v>0</v>
      </c>
    </row>
    <row r="104" spans="1:67" x14ac:dyDescent="0.2">
      <c r="A104" s="28"/>
      <c r="B104" s="41" t="s">
        <v>19</v>
      </c>
      <c r="C104" s="62"/>
      <c r="D104" s="51"/>
      <c r="E104" s="62"/>
      <c r="F104" s="51"/>
      <c r="G104" s="62"/>
      <c r="H104" s="51"/>
      <c r="I104" s="57"/>
      <c r="J104" s="51"/>
      <c r="K104" s="107">
        <f t="shared" si="15"/>
        <v>0</v>
      </c>
      <c r="L104" s="107">
        <f t="shared" si="16"/>
        <v>0</v>
      </c>
      <c r="M104" s="89"/>
      <c r="P104" s="111"/>
      <c r="Q104" s="111"/>
      <c r="R104" s="111"/>
      <c r="S104" s="111"/>
      <c r="T104" s="111"/>
      <c r="U104" s="111"/>
      <c r="V104" s="111"/>
      <c r="W104" s="113">
        <f t="shared" si="14"/>
        <v>0</v>
      </c>
      <c r="X104" s="113">
        <f t="shared" si="14"/>
        <v>0</v>
      </c>
      <c r="Y104" s="113">
        <f>R104-E104</f>
        <v>0</v>
      </c>
      <c r="Z104" s="113">
        <f>S104-F104</f>
        <v>0</v>
      </c>
      <c r="AA104" s="113">
        <f>T104-G104</f>
        <v>0</v>
      </c>
      <c r="AB104" s="113">
        <f>U104-H104</f>
        <v>0</v>
      </c>
      <c r="AC104" s="113">
        <f>V104-I104</f>
        <v>0</v>
      </c>
    </row>
    <row r="105" spans="1:67" x14ac:dyDescent="0.2">
      <c r="A105" s="28" t="s">
        <v>107</v>
      </c>
      <c r="B105" s="41" t="s">
        <v>21</v>
      </c>
      <c r="C105" s="72">
        <v>35071.370000000003</v>
      </c>
      <c r="D105" s="84">
        <v>2.703564953298712</v>
      </c>
      <c r="E105" s="72">
        <v>19234.8</v>
      </c>
      <c r="F105" s="84">
        <v>2.8946224666446465</v>
      </c>
      <c r="G105" s="62">
        <f>C105-E105</f>
        <v>15836.570000000003</v>
      </c>
      <c r="H105" s="51">
        <f>0.113004976250035*H5</f>
        <v>2.512507439952778</v>
      </c>
      <c r="I105" s="57">
        <f>C105*$N$5</f>
        <v>23.504401704375088</v>
      </c>
      <c r="J105" s="51"/>
      <c r="K105" s="107">
        <f t="shared" si="15"/>
        <v>0</v>
      </c>
      <c r="L105" s="107">
        <f t="shared" si="16"/>
        <v>0</v>
      </c>
      <c r="M105" s="89"/>
      <c r="P105" s="111">
        <v>35071.370000000003</v>
      </c>
      <c r="Q105" s="111">
        <v>2.703564953298712</v>
      </c>
      <c r="R105" s="111">
        <v>19234.8</v>
      </c>
      <c r="S105" s="111">
        <v>2.8946224666446465</v>
      </c>
      <c r="T105" s="111">
        <v>15836.570000000003</v>
      </c>
      <c r="U105" s="111">
        <v>2.512507439952778</v>
      </c>
      <c r="V105" s="111">
        <v>23.504401704375088</v>
      </c>
      <c r="W105" s="113">
        <f t="shared" si="14"/>
        <v>0</v>
      </c>
      <c r="X105" s="113">
        <f t="shared" si="14"/>
        <v>0</v>
      </c>
      <c r="Y105" s="113">
        <f>R105-E105</f>
        <v>0</v>
      </c>
      <c r="Z105" s="113">
        <f>S105-F105</f>
        <v>0</v>
      </c>
      <c r="AA105" s="113">
        <f>T105-G105</f>
        <v>0</v>
      </c>
      <c r="AB105" s="113">
        <f>U105-H105</f>
        <v>0</v>
      </c>
      <c r="AC105" s="113">
        <f>V105-I105</f>
        <v>0</v>
      </c>
    </row>
    <row r="106" spans="1:67" x14ac:dyDescent="0.2">
      <c r="A106" s="28" t="s">
        <v>108</v>
      </c>
      <c r="B106" s="41" t="s">
        <v>134</v>
      </c>
      <c r="C106" s="62"/>
      <c r="D106" s="51"/>
      <c r="E106" s="62"/>
      <c r="F106" s="51"/>
      <c r="G106" s="62"/>
      <c r="H106" s="51"/>
      <c r="I106" s="57"/>
      <c r="J106" s="51"/>
      <c r="K106" s="107">
        <f t="shared" si="15"/>
        <v>0</v>
      </c>
      <c r="L106" s="107">
        <f t="shared" si="16"/>
        <v>0</v>
      </c>
      <c r="M106" s="89"/>
      <c r="P106" s="111"/>
      <c r="Q106" s="111"/>
      <c r="R106" s="111"/>
      <c r="S106" s="111"/>
      <c r="T106" s="111"/>
      <c r="U106" s="111"/>
      <c r="V106" s="111"/>
      <c r="W106" s="113">
        <f t="shared" si="14"/>
        <v>0</v>
      </c>
      <c r="X106" s="113">
        <f t="shared" si="14"/>
        <v>0</v>
      </c>
      <c r="Y106" s="113">
        <f>R106-E106</f>
        <v>0</v>
      </c>
      <c r="Z106" s="113">
        <f>S106-F106</f>
        <v>0</v>
      </c>
      <c r="AA106" s="113">
        <f>T106-G106</f>
        <v>0</v>
      </c>
      <c r="AB106" s="113">
        <f>U106-H106</f>
        <v>0</v>
      </c>
      <c r="AC106" s="113">
        <f>V106-I106</f>
        <v>0</v>
      </c>
    </row>
    <row r="107" spans="1:67" x14ac:dyDescent="0.2">
      <c r="A107" s="28"/>
      <c r="B107" s="41" t="s">
        <v>19</v>
      </c>
      <c r="C107" s="62"/>
      <c r="D107" s="51"/>
      <c r="E107" s="62"/>
      <c r="F107" s="51"/>
      <c r="G107" s="62"/>
      <c r="H107" s="51"/>
      <c r="I107" s="57"/>
      <c r="J107" s="51"/>
      <c r="K107" s="107">
        <f t="shared" si="15"/>
        <v>0</v>
      </c>
      <c r="L107" s="107">
        <f t="shared" si="16"/>
        <v>0</v>
      </c>
      <c r="M107" s="88"/>
      <c r="P107" s="111"/>
      <c r="Q107" s="111"/>
      <c r="R107" s="111"/>
      <c r="S107" s="111"/>
      <c r="T107" s="111"/>
      <c r="U107" s="111"/>
      <c r="V107" s="111"/>
      <c r="W107" s="113">
        <f t="shared" si="14"/>
        <v>0</v>
      </c>
      <c r="X107" s="113">
        <f t="shared" si="14"/>
        <v>0</v>
      </c>
      <c r="Y107" s="113">
        <f>R107-E107</f>
        <v>0</v>
      </c>
      <c r="Z107" s="113">
        <f>S107-F107</f>
        <v>0</v>
      </c>
      <c r="AA107" s="113">
        <f>T107-G107</f>
        <v>0</v>
      </c>
      <c r="AB107" s="113">
        <f>U107-H107</f>
        <v>0</v>
      </c>
      <c r="AC107" s="113">
        <f>V107-I107</f>
        <v>0</v>
      </c>
    </row>
    <row r="108" spans="1:67" x14ac:dyDescent="0.2">
      <c r="A108" s="28" t="s">
        <v>109</v>
      </c>
      <c r="B108" s="41" t="s">
        <v>139</v>
      </c>
      <c r="C108" s="62"/>
      <c r="D108" s="51"/>
      <c r="E108" s="62"/>
      <c r="F108" s="51"/>
      <c r="G108" s="62"/>
      <c r="H108" s="51"/>
      <c r="I108" s="57"/>
      <c r="J108" s="51"/>
      <c r="K108" s="107">
        <f t="shared" si="15"/>
        <v>0</v>
      </c>
      <c r="L108" s="107">
        <f t="shared" si="16"/>
        <v>0</v>
      </c>
      <c r="M108" s="89"/>
      <c r="P108" s="111"/>
      <c r="Q108" s="111"/>
      <c r="R108" s="111"/>
      <c r="S108" s="111"/>
      <c r="T108" s="111"/>
      <c r="U108" s="111"/>
      <c r="V108" s="111"/>
      <c r="W108" s="113">
        <f t="shared" si="14"/>
        <v>0</v>
      </c>
      <c r="X108" s="113">
        <f t="shared" si="14"/>
        <v>0</v>
      </c>
      <c r="Y108" s="113">
        <f>R108-E108</f>
        <v>0</v>
      </c>
      <c r="Z108" s="113">
        <f>S108-F108</f>
        <v>0</v>
      </c>
      <c r="AA108" s="113">
        <f>T108-G108</f>
        <v>0</v>
      </c>
      <c r="AB108" s="113">
        <f>U108-H108</f>
        <v>0</v>
      </c>
      <c r="AC108" s="113">
        <f>V108-I108</f>
        <v>0</v>
      </c>
    </row>
    <row r="109" spans="1:67" ht="27" customHeight="1" x14ac:dyDescent="0.2">
      <c r="A109" s="30" t="s">
        <v>110</v>
      </c>
      <c r="B109" s="41" t="s">
        <v>111</v>
      </c>
      <c r="C109" s="62">
        <f t="shared" ref="C109:H109" si="23">C108-C99</f>
        <v>-112659.552</v>
      </c>
      <c r="D109" s="51">
        <f t="shared" si="23"/>
        <v>-19.341612443225173</v>
      </c>
      <c r="E109" s="62">
        <f t="shared" si="23"/>
        <v>-57415.714000000007</v>
      </c>
      <c r="F109" s="51">
        <f t="shared" si="23"/>
        <v>-21.027887979941681</v>
      </c>
      <c r="G109" s="62">
        <f t="shared" si="23"/>
        <v>-55243.837999999974</v>
      </c>
      <c r="H109" s="51">
        <f t="shared" si="23"/>
        <v>-17.655336906508666</v>
      </c>
      <c r="I109" s="57">
        <f>C109*$N$5</f>
        <v>-75.50304895539962</v>
      </c>
      <c r="J109" s="51"/>
      <c r="K109" s="107">
        <f t="shared" si="15"/>
        <v>0</v>
      </c>
      <c r="L109" s="107">
        <f t="shared" si="16"/>
        <v>0</v>
      </c>
      <c r="M109" s="89"/>
      <c r="P109" s="111">
        <v>-112659.552</v>
      </c>
      <c r="Q109" s="111">
        <v>-19.341612443225173</v>
      </c>
      <c r="R109" s="111">
        <v>-57415.714000000007</v>
      </c>
      <c r="S109" s="111">
        <v>-21.027887979941681</v>
      </c>
      <c r="T109" s="111">
        <v>-55243.837999999996</v>
      </c>
      <c r="U109" s="111">
        <v>-17.655336906508666</v>
      </c>
      <c r="V109" s="111">
        <v>-75.50304895539962</v>
      </c>
      <c r="W109" s="113">
        <f t="shared" si="14"/>
        <v>0</v>
      </c>
      <c r="X109" s="113">
        <f t="shared" si="14"/>
        <v>0</v>
      </c>
      <c r="Y109" s="113">
        <f>R109-E109</f>
        <v>0</v>
      </c>
      <c r="Z109" s="113">
        <f>S109-F109</f>
        <v>0</v>
      </c>
      <c r="AA109" s="113">
        <f>T109-G109</f>
        <v>0</v>
      </c>
      <c r="AB109" s="113">
        <f>U109-H109</f>
        <v>0</v>
      </c>
      <c r="AC109" s="113">
        <f>V109-I109</f>
        <v>0</v>
      </c>
    </row>
    <row r="110" spans="1:67" hidden="1" x14ac:dyDescent="0.2">
      <c r="A110" s="28" t="s">
        <v>112</v>
      </c>
      <c r="B110" s="91" t="s">
        <v>142</v>
      </c>
      <c r="C110" s="62"/>
      <c r="D110" s="51"/>
      <c r="E110" s="62"/>
      <c r="F110" s="51"/>
      <c r="G110" s="62"/>
      <c r="H110" s="51"/>
      <c r="I110" s="57"/>
      <c r="J110" s="51"/>
      <c r="K110" s="107">
        <f t="shared" si="15"/>
        <v>0</v>
      </c>
      <c r="L110" s="107">
        <f t="shared" si="16"/>
        <v>0</v>
      </c>
      <c r="M110" s="89"/>
      <c r="P110" s="111"/>
      <c r="Q110" s="111"/>
      <c r="R110" s="111"/>
      <c r="S110" s="111"/>
      <c r="T110" s="111"/>
      <c r="U110" s="111"/>
      <c r="V110" s="111"/>
      <c r="W110" s="113">
        <f t="shared" si="14"/>
        <v>0</v>
      </c>
      <c r="X110" s="113">
        <f t="shared" si="14"/>
        <v>0</v>
      </c>
      <c r="Y110" s="113">
        <f>R110-E110</f>
        <v>0</v>
      </c>
      <c r="Z110" s="113">
        <f>S110-F110</f>
        <v>0</v>
      </c>
      <c r="AA110" s="113">
        <f>T110-G110</f>
        <v>0</v>
      </c>
      <c r="AB110" s="113">
        <f>U110-H110</f>
        <v>0</v>
      </c>
      <c r="AC110" s="113">
        <f>V110-I110</f>
        <v>0</v>
      </c>
    </row>
    <row r="111" spans="1:67" ht="24.75" hidden="1" customHeight="1" x14ac:dyDescent="0.2">
      <c r="A111" s="30" t="s">
        <v>113</v>
      </c>
      <c r="B111" s="91" t="s">
        <v>114</v>
      </c>
      <c r="C111" s="62">
        <f t="shared" ref="C111:H111" si="24">C110-C100</f>
        <v>0</v>
      </c>
      <c r="D111" s="51">
        <f t="shared" si="24"/>
        <v>0</v>
      </c>
      <c r="E111" s="62">
        <f t="shared" si="24"/>
        <v>0</v>
      </c>
      <c r="F111" s="51">
        <f t="shared" si="24"/>
        <v>0</v>
      </c>
      <c r="G111" s="62">
        <f t="shared" si="24"/>
        <v>0</v>
      </c>
      <c r="H111" s="51">
        <f t="shared" si="24"/>
        <v>0</v>
      </c>
      <c r="I111" s="57">
        <f>C111*$N$5</f>
        <v>0</v>
      </c>
      <c r="J111" s="51"/>
      <c r="K111" s="107">
        <f t="shared" si="15"/>
        <v>0</v>
      </c>
      <c r="L111" s="107">
        <f t="shared" si="16"/>
        <v>0</v>
      </c>
      <c r="M111" s="89"/>
      <c r="P111" s="111">
        <v>0</v>
      </c>
      <c r="Q111" s="111">
        <v>0</v>
      </c>
      <c r="R111" s="111">
        <v>0</v>
      </c>
      <c r="S111" s="111">
        <v>0</v>
      </c>
      <c r="T111" s="111">
        <v>0</v>
      </c>
      <c r="U111" s="111">
        <v>0</v>
      </c>
      <c r="V111" s="111">
        <v>0</v>
      </c>
      <c r="W111" s="113">
        <f t="shared" si="14"/>
        <v>0</v>
      </c>
      <c r="X111" s="113">
        <f t="shared" si="14"/>
        <v>0</v>
      </c>
      <c r="Y111" s="113">
        <f>R111-E111</f>
        <v>0</v>
      </c>
      <c r="Z111" s="113">
        <f>S111-F111</f>
        <v>0</v>
      </c>
      <c r="AA111" s="113">
        <f>T111-G111</f>
        <v>0</v>
      </c>
      <c r="AB111" s="113">
        <f>U111-H111</f>
        <v>0</v>
      </c>
      <c r="AC111" s="113">
        <f>V111-I111</f>
        <v>0</v>
      </c>
    </row>
    <row r="112" spans="1:67" hidden="1" x14ac:dyDescent="0.2">
      <c r="A112" s="28"/>
      <c r="B112" s="41" t="s">
        <v>14</v>
      </c>
      <c r="C112" s="61"/>
      <c r="D112" s="51"/>
      <c r="E112" s="61"/>
      <c r="F112" s="51"/>
      <c r="G112" s="61"/>
      <c r="H112" s="51"/>
      <c r="I112" s="57"/>
      <c r="J112" s="51"/>
      <c r="K112" s="107">
        <f t="shared" si="15"/>
        <v>0</v>
      </c>
      <c r="L112" s="107">
        <f t="shared" si="16"/>
        <v>0</v>
      </c>
      <c r="M112" s="89"/>
      <c r="P112" s="111"/>
      <c r="Q112" s="111"/>
      <c r="R112" s="111"/>
      <c r="S112" s="111"/>
      <c r="T112" s="111"/>
      <c r="U112" s="111"/>
      <c r="V112" s="111"/>
      <c r="W112" s="113">
        <f t="shared" si="14"/>
        <v>0</v>
      </c>
      <c r="X112" s="113">
        <f t="shared" si="14"/>
        <v>0</v>
      </c>
      <c r="Y112" s="113">
        <f>R112-E112</f>
        <v>0</v>
      </c>
      <c r="Z112" s="113">
        <f>S112-F112</f>
        <v>0</v>
      </c>
      <c r="AA112" s="113">
        <f>T112-G112</f>
        <v>0</v>
      </c>
      <c r="AB112" s="113">
        <f>U112-H112</f>
        <v>0</v>
      </c>
      <c r="AC112" s="113">
        <f>V112-I112</f>
        <v>0</v>
      </c>
    </row>
    <row r="113" spans="1:67" x14ac:dyDescent="0.2">
      <c r="A113" s="28" t="s">
        <v>115</v>
      </c>
      <c r="B113" s="41" t="s">
        <v>116</v>
      </c>
      <c r="C113" s="61">
        <f t="shared" ref="C113:H113" si="25">C94-C102-C103</f>
        <v>95206.520889999985</v>
      </c>
      <c r="D113" s="51">
        <f t="shared" si="25"/>
        <v>19.880623805549078</v>
      </c>
      <c r="E113" s="61">
        <f t="shared" si="25"/>
        <v>47692.683630000014</v>
      </c>
      <c r="F113" s="51">
        <f t="shared" si="25"/>
        <v>21.283096674400241</v>
      </c>
      <c r="G113" s="61">
        <f t="shared" si="25"/>
        <v>47513.837259999971</v>
      </c>
      <c r="H113" s="51">
        <f t="shared" si="25"/>
        <v>18.478150936697915</v>
      </c>
      <c r="I113" s="57">
        <f>C113*$N$5</f>
        <v>63.806241725787665</v>
      </c>
      <c r="J113" s="51"/>
      <c r="K113" s="107">
        <f t="shared" si="15"/>
        <v>0</v>
      </c>
      <c r="L113" s="107">
        <f t="shared" si="16"/>
        <v>0</v>
      </c>
      <c r="M113" s="89"/>
      <c r="P113" s="111">
        <v>95206.520889999985</v>
      </c>
      <c r="Q113" s="111">
        <v>19.880623805549078</v>
      </c>
      <c r="R113" s="111">
        <v>47692.683630000014</v>
      </c>
      <c r="S113" s="111">
        <v>21.283096674400241</v>
      </c>
      <c r="T113" s="111">
        <v>47513.837259999986</v>
      </c>
      <c r="U113" s="111">
        <v>18.478150936697915</v>
      </c>
      <c r="V113" s="111">
        <v>63.806241725787665</v>
      </c>
      <c r="W113" s="113">
        <f t="shared" si="14"/>
        <v>0</v>
      </c>
      <c r="X113" s="113">
        <f t="shared" si="14"/>
        <v>0</v>
      </c>
      <c r="Y113" s="113">
        <f>R113-E113</f>
        <v>0</v>
      </c>
      <c r="Z113" s="113">
        <f>S113-F113</f>
        <v>0</v>
      </c>
      <c r="AA113" s="113">
        <f>T113-G113</f>
        <v>0</v>
      </c>
      <c r="AB113" s="113">
        <f>U113-H113</f>
        <v>0</v>
      </c>
      <c r="AC113" s="113">
        <f>V113-I113</f>
        <v>0</v>
      </c>
    </row>
    <row r="114" spans="1:67" x14ac:dyDescent="0.2">
      <c r="A114" s="28" t="s">
        <v>117</v>
      </c>
      <c r="B114" s="44" t="s">
        <v>59</v>
      </c>
      <c r="C114" s="61">
        <f t="shared" ref="C114:H114" si="26">C113</f>
        <v>95206.520889999985</v>
      </c>
      <c r="D114" s="51">
        <f t="shared" si="26"/>
        <v>19.880623805549078</v>
      </c>
      <c r="E114" s="61">
        <f t="shared" si="26"/>
        <v>47692.683630000014</v>
      </c>
      <c r="F114" s="51">
        <f t="shared" si="26"/>
        <v>21.283096674400241</v>
      </c>
      <c r="G114" s="61">
        <f t="shared" si="26"/>
        <v>47513.837259999971</v>
      </c>
      <c r="H114" s="51">
        <f t="shared" si="26"/>
        <v>18.478150936697915</v>
      </c>
      <c r="I114" s="57">
        <f>C114*$N$5</f>
        <v>63.806241725787665</v>
      </c>
      <c r="J114" s="51"/>
      <c r="K114" s="107">
        <f t="shared" si="15"/>
        <v>0</v>
      </c>
      <c r="L114" s="107">
        <f t="shared" si="16"/>
        <v>0</v>
      </c>
      <c r="M114" s="89"/>
      <c r="P114" s="111">
        <v>95206.520889999985</v>
      </c>
      <c r="Q114" s="111">
        <v>19.880623805549078</v>
      </c>
      <c r="R114" s="111">
        <v>47692.683630000014</v>
      </c>
      <c r="S114" s="111">
        <v>21.283096674400241</v>
      </c>
      <c r="T114" s="111">
        <v>47513.837259999986</v>
      </c>
      <c r="U114" s="111">
        <v>18.478150936697915</v>
      </c>
      <c r="V114" s="111">
        <v>63.806241725787665</v>
      </c>
      <c r="W114" s="113">
        <f t="shared" si="14"/>
        <v>0</v>
      </c>
      <c r="X114" s="113">
        <f t="shared" si="14"/>
        <v>0</v>
      </c>
      <c r="Y114" s="113">
        <f>R114-E114</f>
        <v>0</v>
      </c>
      <c r="Z114" s="113">
        <f>S114-F114</f>
        <v>0</v>
      </c>
      <c r="AA114" s="113">
        <f>T114-G114</f>
        <v>0</v>
      </c>
      <c r="AB114" s="113">
        <f>U114-H114</f>
        <v>0</v>
      </c>
      <c r="AC114" s="113">
        <f>V114-I114</f>
        <v>0</v>
      </c>
    </row>
    <row r="115" spans="1:67" s="3" customFormat="1" x14ac:dyDescent="0.2">
      <c r="A115" s="27" t="s">
        <v>118</v>
      </c>
      <c r="B115" s="43" t="s">
        <v>119</v>
      </c>
      <c r="C115" s="64">
        <f t="shared" ref="C115:H115" si="27">C118</f>
        <v>139.93799999999999</v>
      </c>
      <c r="D115" s="52">
        <f t="shared" si="27"/>
        <v>2.5687556774822491E-2</v>
      </c>
      <c r="E115" s="64">
        <f t="shared" si="27"/>
        <v>70.286000000000001</v>
      </c>
      <c r="F115" s="52">
        <f t="shared" si="27"/>
        <v>3.0112020058313781E-2</v>
      </c>
      <c r="G115" s="64">
        <f t="shared" si="27"/>
        <v>69.651999999999987</v>
      </c>
      <c r="H115" s="52">
        <f t="shared" si="27"/>
        <v>2.1263093491331202E-2</v>
      </c>
      <c r="I115" s="56">
        <f>C115*$N$5</f>
        <v>9.3784729986505819E-2</v>
      </c>
      <c r="J115" s="52"/>
      <c r="K115" s="107">
        <f t="shared" si="15"/>
        <v>0</v>
      </c>
      <c r="L115" s="107">
        <f t="shared" si="16"/>
        <v>0</v>
      </c>
      <c r="M115" s="89"/>
      <c r="N115" s="12"/>
      <c r="O115" s="12"/>
      <c r="P115" s="111">
        <v>139.93799999999999</v>
      </c>
      <c r="Q115" s="111">
        <v>2.5687556774822491E-2</v>
      </c>
      <c r="R115" s="111">
        <v>70.286000000000001</v>
      </c>
      <c r="S115" s="111">
        <v>3.0112020058313781E-2</v>
      </c>
      <c r="T115" s="111">
        <v>69.652000000000001</v>
      </c>
      <c r="U115" s="111">
        <v>2.1263093491331202E-2</v>
      </c>
      <c r="V115" s="111">
        <v>9.3784729986505819E-2</v>
      </c>
      <c r="W115" s="113">
        <f t="shared" si="14"/>
        <v>0</v>
      </c>
      <c r="X115" s="113">
        <f t="shared" si="14"/>
        <v>0</v>
      </c>
      <c r="Y115" s="113">
        <f>R115-E115</f>
        <v>0</v>
      </c>
      <c r="Z115" s="113">
        <f>S115-F115</f>
        <v>0</v>
      </c>
      <c r="AA115" s="113">
        <f>T115-G115</f>
        <v>0</v>
      </c>
      <c r="AB115" s="113">
        <f>U115-H115</f>
        <v>0</v>
      </c>
      <c r="AC115" s="113">
        <f>V115-I115</f>
        <v>0</v>
      </c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</row>
    <row r="116" spans="1:67" x14ac:dyDescent="0.2">
      <c r="A116" s="28"/>
      <c r="B116" s="41" t="s">
        <v>5</v>
      </c>
      <c r="C116" s="61"/>
      <c r="D116" s="51"/>
      <c r="E116" s="61"/>
      <c r="F116" s="51"/>
      <c r="G116" s="61"/>
      <c r="H116" s="51"/>
      <c r="I116" s="57"/>
      <c r="J116" s="51"/>
      <c r="K116" s="107">
        <f t="shared" si="15"/>
        <v>0</v>
      </c>
      <c r="L116" s="107">
        <f t="shared" si="16"/>
        <v>0</v>
      </c>
      <c r="M116" s="89"/>
      <c r="P116" s="111"/>
      <c r="Q116" s="111"/>
      <c r="R116" s="111"/>
      <c r="S116" s="111"/>
      <c r="T116" s="111"/>
      <c r="U116" s="111"/>
      <c r="V116" s="111"/>
      <c r="W116" s="113">
        <f t="shared" si="14"/>
        <v>0</v>
      </c>
      <c r="X116" s="113">
        <f t="shared" si="14"/>
        <v>0</v>
      </c>
      <c r="Y116" s="113">
        <f>R116-E116</f>
        <v>0</v>
      </c>
      <c r="Z116" s="113">
        <f>S116-F116</f>
        <v>0</v>
      </c>
      <c r="AA116" s="113">
        <f>T116-G116</f>
        <v>0</v>
      </c>
      <c r="AB116" s="113">
        <f>U116-H116</f>
        <v>0</v>
      </c>
      <c r="AC116" s="113">
        <f>V116-I116</f>
        <v>0</v>
      </c>
    </row>
    <row r="117" spans="1:67" x14ac:dyDescent="0.2">
      <c r="A117" s="28" t="s">
        <v>120</v>
      </c>
      <c r="B117" s="41" t="s">
        <v>7</v>
      </c>
      <c r="C117" s="61"/>
      <c r="D117" s="51"/>
      <c r="E117" s="61"/>
      <c r="F117" s="51"/>
      <c r="G117" s="61"/>
      <c r="H117" s="51"/>
      <c r="I117" s="57"/>
      <c r="J117" s="51"/>
      <c r="K117" s="107">
        <f t="shared" si="15"/>
        <v>0</v>
      </c>
      <c r="L117" s="107">
        <f t="shared" si="16"/>
        <v>0</v>
      </c>
      <c r="M117" s="89"/>
      <c r="P117" s="111"/>
      <c r="Q117" s="111"/>
      <c r="R117" s="111"/>
      <c r="S117" s="111"/>
      <c r="T117" s="111"/>
      <c r="U117" s="111"/>
      <c r="V117" s="111"/>
      <c r="W117" s="113">
        <f t="shared" si="14"/>
        <v>0</v>
      </c>
      <c r="X117" s="113">
        <f t="shared" si="14"/>
        <v>0</v>
      </c>
      <c r="Y117" s="113">
        <f>R117-E117</f>
        <v>0</v>
      </c>
      <c r="Z117" s="113">
        <f>S117-F117</f>
        <v>0</v>
      </c>
      <c r="AA117" s="113">
        <f>T117-G117</f>
        <v>0</v>
      </c>
      <c r="AB117" s="113">
        <f>U117-H117</f>
        <v>0</v>
      </c>
      <c r="AC117" s="113">
        <f>V117-I117</f>
        <v>0</v>
      </c>
    </row>
    <row r="118" spans="1:67" x14ac:dyDescent="0.2">
      <c r="A118" s="28" t="s">
        <v>121</v>
      </c>
      <c r="B118" s="41" t="s">
        <v>9</v>
      </c>
      <c r="C118" s="62">
        <f t="shared" ref="C118:H118" si="28">C120+C121</f>
        <v>139.93799999999999</v>
      </c>
      <c r="D118" s="50">
        <f t="shared" si="28"/>
        <v>2.5687556774822491E-2</v>
      </c>
      <c r="E118" s="62">
        <f>E120+E121</f>
        <v>70.286000000000001</v>
      </c>
      <c r="F118" s="50">
        <f t="shared" si="28"/>
        <v>3.0112020058313781E-2</v>
      </c>
      <c r="G118" s="62">
        <f t="shared" si="28"/>
        <v>69.651999999999987</v>
      </c>
      <c r="H118" s="50">
        <f t="shared" si="28"/>
        <v>2.1263093491331202E-2</v>
      </c>
      <c r="I118" s="57">
        <f>C118*$N$5</f>
        <v>9.3784729986505819E-2</v>
      </c>
      <c r="J118" s="51"/>
      <c r="K118" s="107">
        <f t="shared" si="15"/>
        <v>0</v>
      </c>
      <c r="L118" s="107">
        <f t="shared" si="16"/>
        <v>0</v>
      </c>
      <c r="M118" s="89"/>
      <c r="P118" s="111">
        <v>139.93799999999999</v>
      </c>
      <c r="Q118" s="111">
        <v>2.5687556774822491E-2</v>
      </c>
      <c r="R118" s="111">
        <v>70.286000000000001</v>
      </c>
      <c r="S118" s="111">
        <v>3.0112020058313781E-2</v>
      </c>
      <c r="T118" s="111">
        <v>69.652000000000001</v>
      </c>
      <c r="U118" s="111">
        <v>2.1263093491331202E-2</v>
      </c>
      <c r="V118" s="111">
        <v>9.3784729986505819E-2</v>
      </c>
      <c r="W118" s="113">
        <f t="shared" si="14"/>
        <v>0</v>
      </c>
      <c r="X118" s="113">
        <f t="shared" si="14"/>
        <v>0</v>
      </c>
      <c r="Y118" s="113">
        <f>R118-E118</f>
        <v>0</v>
      </c>
      <c r="Z118" s="113">
        <f>S118-F118</f>
        <v>0</v>
      </c>
      <c r="AA118" s="113">
        <f>T118-G118</f>
        <v>0</v>
      </c>
      <c r="AB118" s="113">
        <f>U118-H118</f>
        <v>0</v>
      </c>
      <c r="AC118" s="113">
        <f>V118-I118</f>
        <v>0</v>
      </c>
    </row>
    <row r="119" spans="1:67" x14ac:dyDescent="0.2">
      <c r="A119" s="28"/>
      <c r="B119" s="41" t="s">
        <v>5</v>
      </c>
      <c r="C119" s="62"/>
      <c r="D119" s="50"/>
      <c r="E119" s="62"/>
      <c r="F119" s="50"/>
      <c r="G119" s="62"/>
      <c r="H119" s="50"/>
      <c r="I119" s="57"/>
      <c r="J119" s="51"/>
      <c r="K119" s="107">
        <f t="shared" si="15"/>
        <v>0</v>
      </c>
      <c r="L119" s="107">
        <f t="shared" si="16"/>
        <v>0</v>
      </c>
      <c r="M119" s="89"/>
      <c r="P119" s="111"/>
      <c r="Q119" s="111"/>
      <c r="R119" s="111"/>
      <c r="S119" s="111"/>
      <c r="T119" s="111"/>
      <c r="U119" s="111"/>
      <c r="V119" s="111"/>
      <c r="W119" s="113">
        <f t="shared" si="14"/>
        <v>0</v>
      </c>
      <c r="X119" s="113">
        <f t="shared" si="14"/>
        <v>0</v>
      </c>
      <c r="Y119" s="113">
        <f>R119-E119</f>
        <v>0</v>
      </c>
      <c r="Z119" s="113">
        <f>S119-F119</f>
        <v>0</v>
      </c>
      <c r="AA119" s="113">
        <f>T119-G119</f>
        <v>0</v>
      </c>
      <c r="AB119" s="113">
        <f>U119-H119</f>
        <v>0</v>
      </c>
      <c r="AC119" s="113">
        <f>V119-I119</f>
        <v>0</v>
      </c>
    </row>
    <row r="120" spans="1:67" x14ac:dyDescent="0.2">
      <c r="A120" s="28" t="s">
        <v>122</v>
      </c>
      <c r="B120" s="41" t="s">
        <v>140</v>
      </c>
      <c r="C120" s="72">
        <v>139.93799999999999</v>
      </c>
      <c r="D120" s="80">
        <v>2.5687556774822491E-2</v>
      </c>
      <c r="E120" s="72">
        <v>70.286000000000001</v>
      </c>
      <c r="F120" s="80">
        <v>3.0112020058313781E-2</v>
      </c>
      <c r="G120" s="62">
        <f>C120-E120</f>
        <v>69.651999999999987</v>
      </c>
      <c r="H120" s="50">
        <f>D120*2-F120</f>
        <v>2.1263093491331202E-2</v>
      </c>
      <c r="I120" s="57">
        <f>C120*$N$5</f>
        <v>9.3784729986505819E-2</v>
      </c>
      <c r="J120" s="51"/>
      <c r="K120" s="107">
        <f t="shared" si="15"/>
        <v>0</v>
      </c>
      <c r="L120" s="107">
        <f t="shared" si="16"/>
        <v>0</v>
      </c>
      <c r="M120" s="89"/>
      <c r="P120" s="111">
        <v>139.93799999999999</v>
      </c>
      <c r="Q120" s="111">
        <v>2.5687556774822491E-2</v>
      </c>
      <c r="R120" s="111">
        <v>70.286000000000001</v>
      </c>
      <c r="S120" s="111">
        <v>3.0112020058313781E-2</v>
      </c>
      <c r="T120" s="111">
        <v>69.652000000000001</v>
      </c>
      <c r="U120" s="111">
        <v>2.1263093491331202E-2</v>
      </c>
      <c r="V120" s="111">
        <v>9.3784729986505819E-2</v>
      </c>
      <c r="W120" s="113">
        <f t="shared" ref="W120:X130" si="29">P120-C120</f>
        <v>0</v>
      </c>
      <c r="X120" s="113">
        <f t="shared" si="29"/>
        <v>0</v>
      </c>
      <c r="Y120" s="113">
        <f>R120-E120</f>
        <v>0</v>
      </c>
      <c r="Z120" s="113">
        <f>S120-F120</f>
        <v>0</v>
      </c>
      <c r="AA120" s="113">
        <f>T120-G120</f>
        <v>0</v>
      </c>
      <c r="AB120" s="113">
        <f>U120-H120</f>
        <v>0</v>
      </c>
      <c r="AC120" s="113">
        <f>V120-I120</f>
        <v>0</v>
      </c>
    </row>
    <row r="121" spans="1:67" hidden="1" x14ac:dyDescent="0.2">
      <c r="A121" s="28" t="s">
        <v>123</v>
      </c>
      <c r="B121" s="91" t="s">
        <v>142</v>
      </c>
      <c r="C121" s="72">
        <v>0</v>
      </c>
      <c r="D121" s="80">
        <v>0</v>
      </c>
      <c r="E121" s="72">
        <v>0</v>
      </c>
      <c r="F121" s="80">
        <v>0</v>
      </c>
      <c r="G121" s="62">
        <f>C121-E121</f>
        <v>0</v>
      </c>
      <c r="H121" s="50">
        <f>D121*2-F121</f>
        <v>0</v>
      </c>
      <c r="I121" s="57">
        <f>C121*$N$5</f>
        <v>0</v>
      </c>
      <c r="J121" s="51"/>
      <c r="K121" s="107">
        <f t="shared" si="15"/>
        <v>0</v>
      </c>
      <c r="L121" s="107">
        <f t="shared" si="16"/>
        <v>0</v>
      </c>
      <c r="M121" s="89"/>
      <c r="P121" s="111">
        <v>0</v>
      </c>
      <c r="Q121" s="111">
        <v>0</v>
      </c>
      <c r="R121" s="111">
        <v>0</v>
      </c>
      <c r="S121" s="111">
        <v>0</v>
      </c>
      <c r="T121" s="111">
        <v>0</v>
      </c>
      <c r="U121" s="111">
        <v>0</v>
      </c>
      <c r="V121" s="111">
        <v>0</v>
      </c>
      <c r="W121" s="113">
        <f t="shared" si="29"/>
        <v>0</v>
      </c>
      <c r="X121" s="113">
        <f t="shared" si="29"/>
        <v>0</v>
      </c>
      <c r="Y121" s="113">
        <f>R121-E121</f>
        <v>0</v>
      </c>
      <c r="Z121" s="113">
        <f>S121-F121</f>
        <v>0</v>
      </c>
      <c r="AA121" s="113">
        <f>T121-G121</f>
        <v>0</v>
      </c>
      <c r="AB121" s="113">
        <f>U121-H121</f>
        <v>0</v>
      </c>
      <c r="AC121" s="113">
        <f>V121-I121</f>
        <v>0</v>
      </c>
    </row>
    <row r="122" spans="1:67" ht="12" hidden="1" customHeight="1" x14ac:dyDescent="0.2">
      <c r="A122" s="28"/>
      <c r="B122" s="41" t="s">
        <v>14</v>
      </c>
      <c r="C122" s="61"/>
      <c r="D122" s="51"/>
      <c r="E122" s="61"/>
      <c r="F122" s="51"/>
      <c r="G122" s="61"/>
      <c r="H122" s="51"/>
      <c r="I122" s="57"/>
      <c r="J122" s="51"/>
      <c r="K122" s="107">
        <f t="shared" si="15"/>
        <v>0</v>
      </c>
      <c r="L122" s="107">
        <f t="shared" si="16"/>
        <v>0</v>
      </c>
      <c r="M122" s="89"/>
      <c r="P122" s="111"/>
      <c r="Q122" s="111"/>
      <c r="R122" s="111"/>
      <c r="S122" s="111"/>
      <c r="T122" s="111"/>
      <c r="U122" s="111"/>
      <c r="V122" s="111"/>
      <c r="W122" s="113">
        <f t="shared" si="29"/>
        <v>0</v>
      </c>
      <c r="X122" s="113">
        <f t="shared" si="29"/>
        <v>0</v>
      </c>
      <c r="Y122" s="113">
        <f>R122-E122</f>
        <v>0</v>
      </c>
      <c r="Z122" s="113">
        <f>S122-F122</f>
        <v>0</v>
      </c>
      <c r="AA122" s="113">
        <f>T122-G122</f>
        <v>0</v>
      </c>
      <c r="AB122" s="113">
        <f>U122-H122</f>
        <v>0</v>
      </c>
      <c r="AC122" s="113">
        <f>V122-I122</f>
        <v>0</v>
      </c>
    </row>
    <row r="123" spans="1:67" s="4" customFormat="1" x14ac:dyDescent="0.2">
      <c r="A123" s="29" t="s">
        <v>124</v>
      </c>
      <c r="B123" s="42" t="s">
        <v>37</v>
      </c>
      <c r="C123" s="65">
        <f t="shared" ref="C123:H123" si="30">C13-C102</f>
        <v>2395.0888900000009</v>
      </c>
      <c r="D123" s="53">
        <f t="shared" si="30"/>
        <v>-3.6798684377384649E-2</v>
      </c>
      <c r="E123" s="120">
        <f t="shared" si="30"/>
        <v>704.54962999999952</v>
      </c>
      <c r="F123" s="119">
        <f t="shared" si="30"/>
        <v>-0.22916883889679274</v>
      </c>
      <c r="G123" s="65">
        <f t="shared" si="30"/>
        <v>1690.5392600000005</v>
      </c>
      <c r="H123" s="53">
        <f t="shared" si="30"/>
        <v>0.15557147014202344</v>
      </c>
      <c r="I123" s="63">
        <f>C123*$N$5</f>
        <v>1.6051591765090971</v>
      </c>
      <c r="J123" s="53"/>
      <c r="K123" s="107">
        <f t="shared" si="15"/>
        <v>0</v>
      </c>
      <c r="L123" s="107">
        <f t="shared" si="16"/>
        <v>0</v>
      </c>
      <c r="M123" s="89"/>
      <c r="N123" s="12"/>
      <c r="O123" s="12"/>
      <c r="P123" s="111">
        <v>2395.0888900000009</v>
      </c>
      <c r="Q123" s="111">
        <v>-3.6798684377384649E-2</v>
      </c>
      <c r="R123" s="111">
        <v>704.54962999999952</v>
      </c>
      <c r="S123" s="111">
        <v>-0.22916883889679274</v>
      </c>
      <c r="T123" s="111">
        <v>1690.53926</v>
      </c>
      <c r="U123" s="111">
        <v>0.15557147014202344</v>
      </c>
      <c r="V123" s="111">
        <v>1.6051591765090971</v>
      </c>
      <c r="W123" s="113">
        <f t="shared" si="29"/>
        <v>0</v>
      </c>
      <c r="X123" s="113">
        <f t="shared" si="29"/>
        <v>0</v>
      </c>
      <c r="Y123" s="113">
        <f>R123-E123</f>
        <v>0</v>
      </c>
      <c r="Z123" s="113">
        <f>S123-F123</f>
        <v>0</v>
      </c>
      <c r="AA123" s="113">
        <f>T123-G123</f>
        <v>0</v>
      </c>
      <c r="AB123" s="113">
        <f>U123-H123</f>
        <v>0</v>
      </c>
      <c r="AC123" s="113">
        <f>V123-I123</f>
        <v>0</v>
      </c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</row>
    <row r="124" spans="1:67" x14ac:dyDescent="0.2">
      <c r="A124" s="28" t="s">
        <v>125</v>
      </c>
      <c r="B124" s="41" t="s">
        <v>38</v>
      </c>
      <c r="C124" s="62">
        <f t="shared" ref="C124:H124" si="31">C5-C13-C103</f>
        <v>92951.37</v>
      </c>
      <c r="D124" s="51">
        <f t="shared" si="31"/>
        <v>19.943110046701285</v>
      </c>
      <c r="E124" s="62">
        <f>E5-E13-E103</f>
        <v>47058.42</v>
      </c>
      <c r="F124" s="51">
        <f t="shared" si="31"/>
        <v>21.542377533355349</v>
      </c>
      <c r="G124" s="62">
        <f t="shared" si="31"/>
        <v>45892.949999999983</v>
      </c>
      <c r="H124" s="51">
        <f t="shared" si="31"/>
        <v>18.343842560047221</v>
      </c>
      <c r="I124" s="57">
        <f>C124*$N$5</f>
        <v>62.294867279265084</v>
      </c>
      <c r="J124" s="51"/>
      <c r="K124" s="107">
        <f t="shared" si="15"/>
        <v>0</v>
      </c>
      <c r="L124" s="107">
        <f t="shared" si="16"/>
        <v>0</v>
      </c>
      <c r="M124" s="89"/>
      <c r="P124" s="111">
        <v>92951.37</v>
      </c>
      <c r="Q124" s="111">
        <v>19.943110046701285</v>
      </c>
      <c r="R124" s="111">
        <v>47058.42</v>
      </c>
      <c r="S124" s="111">
        <v>21.542377533355349</v>
      </c>
      <c r="T124" s="111">
        <v>45892.95</v>
      </c>
      <c r="U124" s="111">
        <v>18.343842560047221</v>
      </c>
      <c r="V124" s="111">
        <v>62.294867279265084</v>
      </c>
      <c r="W124" s="113">
        <f t="shared" si="29"/>
        <v>0</v>
      </c>
      <c r="X124" s="113">
        <f t="shared" si="29"/>
        <v>0</v>
      </c>
      <c r="Y124" s="113">
        <f>R124-E124</f>
        <v>0</v>
      </c>
      <c r="Z124" s="113">
        <f>S124-F124</f>
        <v>0</v>
      </c>
      <c r="AA124" s="113">
        <f>T124-G124</f>
        <v>0</v>
      </c>
      <c r="AB124" s="113">
        <f>U124-H124</f>
        <v>0</v>
      </c>
      <c r="AC124" s="113">
        <f>V124-I124</f>
        <v>0</v>
      </c>
    </row>
    <row r="125" spans="1:67" x14ac:dyDescent="0.2">
      <c r="A125" s="28"/>
      <c r="B125" s="41" t="s">
        <v>19</v>
      </c>
      <c r="C125" s="62"/>
      <c r="D125" s="51"/>
      <c r="E125" s="62"/>
      <c r="F125" s="51"/>
      <c r="G125" s="62"/>
      <c r="H125" s="51"/>
      <c r="I125" s="57"/>
      <c r="J125" s="51"/>
      <c r="K125" s="107">
        <f t="shared" si="15"/>
        <v>0</v>
      </c>
      <c r="L125" s="107">
        <f t="shared" si="16"/>
        <v>0</v>
      </c>
      <c r="M125" s="89"/>
      <c r="P125" s="111"/>
      <c r="Q125" s="111"/>
      <c r="R125" s="111"/>
      <c r="S125" s="111"/>
      <c r="T125" s="111"/>
      <c r="U125" s="111"/>
      <c r="V125" s="111"/>
      <c r="W125" s="113">
        <f t="shared" si="29"/>
        <v>0</v>
      </c>
      <c r="X125" s="113">
        <f t="shared" si="29"/>
        <v>0</v>
      </c>
      <c r="Y125" s="113">
        <f>R125-E125</f>
        <v>0</v>
      </c>
      <c r="Z125" s="113">
        <f>S125-F125</f>
        <v>0</v>
      </c>
      <c r="AA125" s="113">
        <f>T125-G125</f>
        <v>0</v>
      </c>
      <c r="AB125" s="113">
        <f>U125-H125</f>
        <v>0</v>
      </c>
      <c r="AC125" s="113">
        <f>V125-I125</f>
        <v>0</v>
      </c>
    </row>
    <row r="126" spans="1:67" x14ac:dyDescent="0.2">
      <c r="A126" s="28" t="s">
        <v>137</v>
      </c>
      <c r="B126" s="41" t="s">
        <v>21</v>
      </c>
      <c r="C126" s="62">
        <f t="shared" ref="C126:H126" si="32">C124</f>
        <v>92951.37</v>
      </c>
      <c r="D126" s="51">
        <f t="shared" si="32"/>
        <v>19.943110046701285</v>
      </c>
      <c r="E126" s="62">
        <f t="shared" si="32"/>
        <v>47058.42</v>
      </c>
      <c r="F126" s="51">
        <f t="shared" si="32"/>
        <v>21.542377533355349</v>
      </c>
      <c r="G126" s="62">
        <f t="shared" si="32"/>
        <v>45892.949999999983</v>
      </c>
      <c r="H126" s="51">
        <f t="shared" si="32"/>
        <v>18.343842560047221</v>
      </c>
      <c r="I126" s="57">
        <f>C126*$N$5</f>
        <v>62.294867279265084</v>
      </c>
      <c r="J126" s="51"/>
      <c r="K126" s="107">
        <f t="shared" si="15"/>
        <v>0</v>
      </c>
      <c r="L126" s="107">
        <f t="shared" si="16"/>
        <v>0</v>
      </c>
      <c r="M126" s="89"/>
      <c r="P126" s="111">
        <v>92951.37</v>
      </c>
      <c r="Q126" s="111">
        <v>19.943110046701285</v>
      </c>
      <c r="R126" s="111">
        <v>47058.42</v>
      </c>
      <c r="S126" s="111">
        <v>21.542377533355349</v>
      </c>
      <c r="T126" s="111">
        <v>45892.95</v>
      </c>
      <c r="U126" s="111">
        <v>18.343842560047221</v>
      </c>
      <c r="V126" s="111">
        <v>62.294867279265084</v>
      </c>
      <c r="W126" s="113">
        <f t="shared" si="29"/>
        <v>0</v>
      </c>
      <c r="X126" s="113">
        <f t="shared" si="29"/>
        <v>0</v>
      </c>
      <c r="Y126" s="113">
        <f>R126-E126</f>
        <v>0</v>
      </c>
      <c r="Z126" s="113">
        <f>S126-F126</f>
        <v>0</v>
      </c>
      <c r="AA126" s="113">
        <f>T126-G126</f>
        <v>0</v>
      </c>
      <c r="AB126" s="113">
        <f>U126-H126</f>
        <v>0</v>
      </c>
      <c r="AC126" s="113">
        <f>V126-I126</f>
        <v>0</v>
      </c>
    </row>
    <row r="127" spans="1:67" x14ac:dyDescent="0.2">
      <c r="A127" s="28" t="s">
        <v>138</v>
      </c>
      <c r="B127" s="41" t="s">
        <v>22</v>
      </c>
      <c r="C127" s="62"/>
      <c r="D127" s="51"/>
      <c r="E127" s="62"/>
      <c r="F127" s="51"/>
      <c r="G127" s="62"/>
      <c r="H127" s="51"/>
      <c r="I127" s="57"/>
      <c r="J127" s="51"/>
      <c r="K127" s="107">
        <f t="shared" si="15"/>
        <v>0</v>
      </c>
      <c r="L127" s="107">
        <f t="shared" si="16"/>
        <v>0</v>
      </c>
      <c r="M127" s="89"/>
      <c r="P127" s="111"/>
      <c r="Q127" s="111"/>
      <c r="R127" s="111"/>
      <c r="S127" s="111"/>
      <c r="T127" s="111"/>
      <c r="U127" s="111"/>
      <c r="V127" s="111"/>
      <c r="W127" s="113">
        <f t="shared" si="29"/>
        <v>0</v>
      </c>
      <c r="X127" s="113">
        <f t="shared" si="29"/>
        <v>0</v>
      </c>
      <c r="Y127" s="113">
        <f>R127-E127</f>
        <v>0</v>
      </c>
      <c r="Z127" s="113">
        <f>S127-F127</f>
        <v>0</v>
      </c>
      <c r="AA127" s="113">
        <f>T127-G127</f>
        <v>0</v>
      </c>
      <c r="AB127" s="113">
        <f>U127-H127</f>
        <v>0</v>
      </c>
      <c r="AC127" s="113">
        <f>V127-I127</f>
        <v>0</v>
      </c>
    </row>
    <row r="128" spans="1:67" x14ac:dyDescent="0.2">
      <c r="A128" s="28"/>
      <c r="B128" s="41" t="s">
        <v>19</v>
      </c>
      <c r="C128" s="61"/>
      <c r="D128" s="51"/>
      <c r="E128" s="61"/>
      <c r="F128" s="51"/>
      <c r="G128" s="61"/>
      <c r="H128" s="51"/>
      <c r="I128" s="57"/>
      <c r="J128" s="51"/>
      <c r="K128" s="107">
        <f t="shared" si="15"/>
        <v>0</v>
      </c>
      <c r="L128" s="107">
        <f t="shared" si="16"/>
        <v>0</v>
      </c>
      <c r="M128" s="89"/>
      <c r="P128" s="111"/>
      <c r="Q128" s="111"/>
      <c r="R128" s="111"/>
      <c r="S128" s="111"/>
      <c r="T128" s="111"/>
      <c r="U128" s="111"/>
      <c r="V128" s="111"/>
      <c r="W128" s="113">
        <f t="shared" si="29"/>
        <v>0</v>
      </c>
      <c r="X128" s="113">
        <f t="shared" si="29"/>
        <v>0</v>
      </c>
      <c r="Y128" s="113">
        <f>R128-E128</f>
        <v>0</v>
      </c>
      <c r="Z128" s="113">
        <f>S128-F128</f>
        <v>0</v>
      </c>
      <c r="AA128" s="113">
        <f>T128-G128</f>
        <v>0</v>
      </c>
      <c r="AB128" s="113">
        <f>U128-H128</f>
        <v>0</v>
      </c>
      <c r="AC128" s="113">
        <f>V128-I128</f>
        <v>0</v>
      </c>
    </row>
    <row r="129" spans="1:67" x14ac:dyDescent="0.2">
      <c r="A129" s="28" t="s">
        <v>126</v>
      </c>
      <c r="B129" s="41" t="s">
        <v>139</v>
      </c>
      <c r="C129" s="61"/>
      <c r="D129" s="51"/>
      <c r="E129" s="61"/>
      <c r="F129" s="51"/>
      <c r="G129" s="61"/>
      <c r="H129" s="51"/>
      <c r="I129" s="57"/>
      <c r="J129" s="51"/>
      <c r="K129" s="107">
        <f t="shared" si="15"/>
        <v>0</v>
      </c>
      <c r="L129" s="107">
        <f t="shared" si="16"/>
        <v>0</v>
      </c>
      <c r="M129" s="89"/>
      <c r="P129" s="111"/>
      <c r="Q129" s="111"/>
      <c r="R129" s="111"/>
      <c r="S129" s="111"/>
      <c r="T129" s="111"/>
      <c r="U129" s="111"/>
      <c r="V129" s="111"/>
      <c r="W129" s="113">
        <f t="shared" si="29"/>
        <v>0</v>
      </c>
      <c r="X129" s="113">
        <f t="shared" si="29"/>
        <v>0</v>
      </c>
      <c r="Y129" s="113">
        <f>R129-E129</f>
        <v>0</v>
      </c>
      <c r="Z129" s="113">
        <f>S129-F129</f>
        <v>0</v>
      </c>
      <c r="AA129" s="113">
        <f>T129-G129</f>
        <v>0</v>
      </c>
      <c r="AB129" s="113">
        <f>U129-H129</f>
        <v>0</v>
      </c>
      <c r="AC129" s="113">
        <f>V129-I129</f>
        <v>0</v>
      </c>
    </row>
    <row r="130" spans="1:67" ht="13.5" customHeight="1" thickBot="1" x14ac:dyDescent="0.25">
      <c r="A130" s="32" t="s">
        <v>127</v>
      </c>
      <c r="B130" s="46" t="s">
        <v>128</v>
      </c>
      <c r="C130" s="68">
        <f t="shared" ref="C130:H130" si="33">C129-C120</f>
        <v>-139.93799999999999</v>
      </c>
      <c r="D130" s="69">
        <f t="shared" si="33"/>
        <v>-2.5687556774822491E-2</v>
      </c>
      <c r="E130" s="68">
        <f t="shared" si="33"/>
        <v>-70.286000000000001</v>
      </c>
      <c r="F130" s="69">
        <f t="shared" si="33"/>
        <v>-3.0112020058313781E-2</v>
      </c>
      <c r="G130" s="68">
        <f t="shared" si="33"/>
        <v>-69.651999999999987</v>
      </c>
      <c r="H130" s="69">
        <f t="shared" si="33"/>
        <v>-2.1263093491331202E-2</v>
      </c>
      <c r="I130" s="58">
        <f>C130*$N$5</f>
        <v>-9.3784729986505819E-2</v>
      </c>
      <c r="J130" s="69"/>
      <c r="K130" s="107">
        <f t="shared" si="15"/>
        <v>0</v>
      </c>
      <c r="L130" s="107">
        <f t="shared" si="16"/>
        <v>0</v>
      </c>
      <c r="M130" s="89"/>
      <c r="P130" s="111">
        <v>-139.93799999999999</v>
      </c>
      <c r="Q130" s="111">
        <v>-2.5687556774822491E-2</v>
      </c>
      <c r="R130" s="111">
        <v>-70.286000000000001</v>
      </c>
      <c r="S130" s="111">
        <v>-3.0112020058313781E-2</v>
      </c>
      <c r="T130" s="111">
        <v>-69.652000000000001</v>
      </c>
      <c r="U130" s="111">
        <v>-2.1263093491331202E-2</v>
      </c>
      <c r="V130" s="111">
        <v>-9.3784729986505819E-2</v>
      </c>
      <c r="W130" s="113">
        <f t="shared" si="29"/>
        <v>0</v>
      </c>
      <c r="X130" s="113">
        <f t="shared" si="29"/>
        <v>0</v>
      </c>
      <c r="Y130" s="113">
        <f>R130-E130</f>
        <v>0</v>
      </c>
      <c r="Z130" s="113">
        <f>S130-F130</f>
        <v>0</v>
      </c>
      <c r="AA130" s="113">
        <f>T130-G130</f>
        <v>0</v>
      </c>
      <c r="AB130" s="113">
        <f>U130-H130</f>
        <v>0</v>
      </c>
      <c r="AC130" s="113">
        <f>V130-I130</f>
        <v>0</v>
      </c>
    </row>
    <row r="131" spans="1:67" hidden="1" x14ac:dyDescent="0.2">
      <c r="A131" s="93" t="s">
        <v>129</v>
      </c>
      <c r="B131" s="94" t="s">
        <v>142</v>
      </c>
      <c r="C131" s="95"/>
      <c r="D131" s="96"/>
      <c r="E131" s="95"/>
      <c r="F131" s="96"/>
      <c r="G131" s="95"/>
      <c r="H131" s="96"/>
      <c r="I131" s="97"/>
      <c r="J131" s="96"/>
      <c r="K131" s="88"/>
      <c r="L131" s="88"/>
      <c r="M131" s="89"/>
    </row>
    <row r="132" spans="1:67" ht="27" hidden="1" customHeight="1" x14ac:dyDescent="0.2">
      <c r="A132" s="32" t="s">
        <v>130</v>
      </c>
      <c r="B132" s="92" t="s">
        <v>131</v>
      </c>
      <c r="C132" s="68">
        <f t="shared" ref="C132:H132" si="34">C131-C121</f>
        <v>0</v>
      </c>
      <c r="D132" s="69">
        <f t="shared" si="34"/>
        <v>0</v>
      </c>
      <c r="E132" s="68">
        <f t="shared" si="34"/>
        <v>0</v>
      </c>
      <c r="F132" s="69">
        <f t="shared" si="34"/>
        <v>0</v>
      </c>
      <c r="G132" s="68">
        <f t="shared" si="34"/>
        <v>0</v>
      </c>
      <c r="H132" s="69">
        <f t="shared" si="34"/>
        <v>0</v>
      </c>
      <c r="I132" s="58">
        <f>C132*$N$5</f>
        <v>0</v>
      </c>
      <c r="J132" s="69"/>
      <c r="K132" s="88"/>
      <c r="L132" s="88"/>
      <c r="M132" s="89"/>
    </row>
    <row r="133" spans="1:67" hidden="1" x14ac:dyDescent="0.2">
      <c r="A133" s="21"/>
      <c r="B133" s="22" t="s">
        <v>14</v>
      </c>
      <c r="C133" s="23"/>
      <c r="D133" s="24"/>
      <c r="E133" s="24"/>
      <c r="F133" s="24"/>
      <c r="G133" s="24"/>
      <c r="H133" s="24"/>
      <c r="I133" s="25"/>
      <c r="J133" s="26"/>
      <c r="K133" s="90"/>
      <c r="L133" s="90"/>
      <c r="M133" s="90"/>
    </row>
    <row r="134" spans="1:67" x14ac:dyDescent="0.2">
      <c r="A134" s="5"/>
      <c r="B134" s="6"/>
      <c r="C134" s="14"/>
      <c r="D134" s="18"/>
      <c r="E134" s="18"/>
      <c r="F134" s="18"/>
      <c r="G134" s="18"/>
      <c r="H134" s="18"/>
      <c r="I134" s="18"/>
      <c r="J134" s="7"/>
      <c r="K134" s="90"/>
      <c r="L134" s="90"/>
      <c r="M134" s="90"/>
    </row>
    <row r="135" spans="1:67" s="99" customFormat="1" ht="10.5" customHeight="1" x14ac:dyDescent="0.2">
      <c r="A135" s="5"/>
      <c r="B135" s="6"/>
      <c r="C135" s="14"/>
      <c r="D135" s="18"/>
      <c r="E135" s="18"/>
      <c r="F135" s="18"/>
      <c r="G135" s="18"/>
      <c r="H135" s="18"/>
      <c r="I135" s="18"/>
      <c r="K135" s="90"/>
      <c r="L135" s="90"/>
      <c r="M135" s="90"/>
      <c r="N135" s="100"/>
      <c r="O135" s="100"/>
      <c r="P135" s="115"/>
      <c r="Q135" s="115"/>
      <c r="R135" s="115"/>
      <c r="S135" s="115"/>
      <c r="T135" s="115"/>
      <c r="U135" s="115"/>
      <c r="V135" s="115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  <c r="BF135" s="100"/>
      <c r="BG135" s="100"/>
      <c r="BH135" s="100"/>
      <c r="BI135" s="100"/>
      <c r="BJ135" s="100"/>
      <c r="BK135" s="100"/>
      <c r="BL135" s="100"/>
      <c r="BM135" s="100"/>
      <c r="BN135" s="100"/>
      <c r="BO135" s="100"/>
    </row>
    <row r="136" spans="1:67" s="99" customFormat="1" hidden="1" x14ac:dyDescent="0.2">
      <c r="A136" s="122" t="s">
        <v>145</v>
      </c>
      <c r="B136" s="101"/>
      <c r="C136" s="102"/>
      <c r="D136" s="82" t="s">
        <v>152</v>
      </c>
      <c r="E136" s="101"/>
      <c r="F136" s="101"/>
      <c r="G136" s="101"/>
      <c r="H136" s="101"/>
      <c r="I136" s="101"/>
      <c r="J136" s="123" t="s">
        <v>157</v>
      </c>
      <c r="K136" s="90"/>
      <c r="L136" s="90"/>
      <c r="M136" s="90"/>
      <c r="N136" s="100"/>
      <c r="O136" s="100"/>
      <c r="P136" s="115"/>
      <c r="Q136" s="115"/>
      <c r="R136" s="115"/>
      <c r="S136" s="115"/>
      <c r="T136" s="115"/>
      <c r="U136" s="115"/>
      <c r="V136" s="115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  <c r="BH136" s="100"/>
      <c r="BI136" s="100"/>
      <c r="BJ136" s="100"/>
      <c r="BK136" s="100"/>
      <c r="BL136" s="100"/>
      <c r="BM136" s="100"/>
      <c r="BN136" s="100"/>
      <c r="BO136" s="100"/>
    </row>
    <row r="137" spans="1:67" s="105" customFormat="1" ht="16.5" hidden="1" x14ac:dyDescent="0.25">
      <c r="A137" s="122" t="s">
        <v>146</v>
      </c>
      <c r="B137" s="101"/>
      <c r="C137" s="103"/>
      <c r="D137" s="82" t="s">
        <v>153</v>
      </c>
      <c r="E137" s="101"/>
      <c r="F137" s="101"/>
      <c r="G137" s="101"/>
      <c r="H137" s="101"/>
      <c r="I137" s="124"/>
      <c r="J137" s="83" t="s">
        <v>144</v>
      </c>
      <c r="K137" s="104"/>
      <c r="L137" s="104"/>
      <c r="M137" s="104"/>
      <c r="N137" s="100"/>
      <c r="O137" s="100"/>
      <c r="P137" s="116"/>
      <c r="Q137" s="116"/>
      <c r="R137" s="116"/>
      <c r="S137" s="116"/>
      <c r="T137" s="116"/>
      <c r="U137" s="116"/>
      <c r="V137" s="116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</row>
    <row r="138" spans="1:67" s="105" customFormat="1" ht="16.5" hidden="1" x14ac:dyDescent="0.25">
      <c r="A138" s="98"/>
      <c r="B138" s="101"/>
      <c r="C138" s="103"/>
      <c r="D138" s="106"/>
      <c r="E138" s="101"/>
      <c r="F138" s="101"/>
      <c r="G138" s="101"/>
      <c r="H138" s="101"/>
      <c r="I138" s="103"/>
      <c r="K138" s="104"/>
      <c r="L138" s="104"/>
      <c r="M138" s="104"/>
      <c r="N138" s="100"/>
      <c r="O138" s="100"/>
      <c r="P138" s="116"/>
      <c r="Q138" s="116"/>
      <c r="R138" s="116"/>
      <c r="S138" s="116"/>
      <c r="T138" s="116"/>
      <c r="U138" s="116"/>
      <c r="V138" s="116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</row>
    <row r="139" spans="1:67" s="105" customFormat="1" ht="16.5" hidden="1" x14ac:dyDescent="0.25">
      <c r="A139" s="99" t="s">
        <v>156</v>
      </c>
      <c r="B139" s="101"/>
      <c r="C139" s="103"/>
      <c r="D139" s="99" t="s">
        <v>154</v>
      </c>
      <c r="E139" s="101"/>
      <c r="F139" s="101"/>
      <c r="G139" s="101"/>
      <c r="H139" s="101"/>
      <c r="I139" s="103"/>
      <c r="J139" s="83" t="s">
        <v>158</v>
      </c>
      <c r="K139" s="104"/>
      <c r="L139" s="104"/>
      <c r="M139" s="104"/>
      <c r="N139" s="100"/>
      <c r="O139" s="100"/>
      <c r="P139" s="116"/>
      <c r="Q139" s="116"/>
      <c r="R139" s="116"/>
      <c r="S139" s="116"/>
      <c r="T139" s="116"/>
      <c r="U139" s="116"/>
      <c r="V139" s="116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</row>
    <row r="140" spans="1:67" s="105" customFormat="1" ht="15" hidden="1" customHeight="1" x14ac:dyDescent="0.25">
      <c r="A140" s="98"/>
      <c r="B140" s="121"/>
      <c r="C140" s="121"/>
      <c r="D140" s="98"/>
      <c r="E140" s="121"/>
      <c r="F140" s="121"/>
      <c r="G140" s="121"/>
      <c r="H140" s="121"/>
      <c r="I140" s="9"/>
      <c r="K140" s="104"/>
      <c r="L140" s="104"/>
      <c r="M140" s="104"/>
      <c r="N140" s="100"/>
      <c r="O140" s="100"/>
      <c r="P140" s="116"/>
      <c r="Q140" s="116"/>
      <c r="R140" s="116"/>
      <c r="S140" s="116"/>
      <c r="T140" s="116"/>
      <c r="U140" s="116"/>
      <c r="V140" s="116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</row>
    <row r="141" spans="1:67" s="105" customFormat="1" ht="15" hidden="1" x14ac:dyDescent="0.25">
      <c r="A141" s="98" t="s">
        <v>155</v>
      </c>
      <c r="B141" s="121"/>
      <c r="C141" s="15"/>
      <c r="D141" s="98" t="s">
        <v>155</v>
      </c>
      <c r="E141" s="19"/>
      <c r="F141" s="19"/>
      <c r="G141" s="19"/>
      <c r="H141" s="19"/>
      <c r="I141" s="98"/>
      <c r="J141" s="2" t="s">
        <v>155</v>
      </c>
      <c r="K141" s="104"/>
      <c r="L141" s="104"/>
      <c r="M141" s="104"/>
      <c r="N141" s="100"/>
      <c r="O141" s="100"/>
      <c r="P141" s="116"/>
      <c r="Q141" s="116"/>
      <c r="R141" s="116"/>
      <c r="S141" s="116"/>
      <c r="T141" s="116"/>
      <c r="U141" s="116"/>
      <c r="V141" s="116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</row>
    <row r="142" spans="1:67" s="105" customFormat="1" ht="15" hidden="1" x14ac:dyDescent="0.25">
      <c r="A142" s="8"/>
      <c r="B142" s="121"/>
      <c r="C142" s="15"/>
      <c r="D142" s="98"/>
      <c r="E142" s="19"/>
      <c r="F142" s="19"/>
      <c r="H142" s="19"/>
      <c r="I142" s="19" t="s">
        <v>159</v>
      </c>
      <c r="J142" s="9"/>
      <c r="K142" s="104"/>
      <c r="L142" s="104"/>
      <c r="M142" s="104"/>
      <c r="N142" s="100"/>
      <c r="O142" s="100"/>
      <c r="P142" s="116"/>
      <c r="Q142" s="116"/>
      <c r="R142" s="116"/>
      <c r="S142" s="116"/>
      <c r="T142" s="116"/>
      <c r="U142" s="116"/>
      <c r="V142" s="116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</row>
    <row r="143" spans="1:67" hidden="1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110"/>
      <c r="L143" s="110"/>
      <c r="M143" s="110"/>
      <c r="N143" s="110"/>
      <c r="O143" s="110"/>
      <c r="P143" s="117"/>
      <c r="Q143" s="117"/>
      <c r="R143" s="117"/>
      <c r="S143" s="117"/>
      <c r="T143" s="117"/>
      <c r="U143" s="117"/>
      <c r="V143" s="11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</row>
    <row r="144" spans="1:67" hidden="1" x14ac:dyDescent="0.2">
      <c r="A144" s="5"/>
      <c r="B144" s="6"/>
      <c r="C144" s="14"/>
      <c r="D144" s="18"/>
      <c r="E144" s="18"/>
      <c r="F144" s="18"/>
      <c r="G144" s="18"/>
      <c r="H144" s="18"/>
      <c r="I144" s="18"/>
      <c r="J144" s="7"/>
      <c r="K144" s="90"/>
      <c r="L144" s="90"/>
      <c r="M144" s="90"/>
    </row>
    <row r="145" spans="1:67" hidden="1" x14ac:dyDescent="0.2">
      <c r="A145" s="5"/>
      <c r="B145" s="6"/>
      <c r="C145" s="14"/>
      <c r="D145" s="18"/>
      <c r="E145" s="18"/>
      <c r="F145" s="18"/>
      <c r="G145" s="18"/>
      <c r="H145" s="18"/>
      <c r="I145" s="18"/>
      <c r="J145" s="7"/>
      <c r="K145" s="90"/>
      <c r="L145" s="90"/>
      <c r="M145" s="90"/>
    </row>
    <row r="146" spans="1:67" hidden="1" x14ac:dyDescent="0.2">
      <c r="A146" s="82" t="s">
        <v>147</v>
      </c>
      <c r="B146" s="82"/>
      <c r="C146" s="82"/>
      <c r="D146" s="82"/>
      <c r="E146" s="82"/>
      <c r="F146" s="82"/>
      <c r="G146" s="82"/>
      <c r="H146" s="82"/>
      <c r="I146" s="82"/>
      <c r="J146" s="82"/>
      <c r="K146" s="110"/>
      <c r="L146" s="110"/>
      <c r="M146" s="110"/>
      <c r="N146" s="110"/>
      <c r="O146" s="110"/>
      <c r="P146" s="117"/>
      <c r="Q146" s="117"/>
      <c r="R146" s="117"/>
      <c r="S146" s="117"/>
      <c r="T146" s="117"/>
      <c r="U146" s="117"/>
      <c r="V146" s="11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</row>
    <row r="147" spans="1:67" ht="14.25" hidden="1" customHeight="1" x14ac:dyDescent="0.25">
      <c r="A147" s="5"/>
      <c r="B147" s="127"/>
      <c r="C147" s="127"/>
      <c r="D147" s="127"/>
      <c r="E147" s="121"/>
      <c r="F147" s="121"/>
      <c r="G147" s="121"/>
      <c r="H147" s="121"/>
      <c r="I147" s="9"/>
      <c r="J147" s="7"/>
      <c r="K147" s="90"/>
      <c r="L147" s="90"/>
      <c r="M147" s="90"/>
    </row>
    <row r="148" spans="1:67" ht="14.25" customHeight="1" x14ac:dyDescent="0.2">
      <c r="A148" s="5"/>
      <c r="B148" s="6"/>
      <c r="C148" s="14"/>
      <c r="D148" s="18"/>
      <c r="E148" s="18"/>
      <c r="F148" s="18"/>
      <c r="G148" s="18"/>
      <c r="H148" s="18"/>
      <c r="I148" s="18"/>
      <c r="J148" s="7"/>
      <c r="K148" s="90"/>
      <c r="L148" s="90"/>
      <c r="M148" s="90"/>
    </row>
    <row r="149" spans="1:67" x14ac:dyDescent="0.2">
      <c r="A149" s="5"/>
      <c r="B149" s="6"/>
      <c r="C149" s="14"/>
      <c r="D149" s="18"/>
      <c r="E149" s="18"/>
      <c r="F149" s="18"/>
      <c r="G149" s="18"/>
      <c r="H149" s="18"/>
      <c r="I149" s="18"/>
      <c r="J149" s="7"/>
      <c r="K149" s="90"/>
      <c r="L149" s="90"/>
      <c r="M149" s="90"/>
    </row>
    <row r="150" spans="1:67" x14ac:dyDescent="0.2">
      <c r="A150" s="5"/>
      <c r="B150" s="6"/>
      <c r="C150" s="14"/>
      <c r="D150" s="18"/>
      <c r="E150" s="18"/>
      <c r="F150" s="18"/>
      <c r="G150" s="18"/>
      <c r="H150" s="18"/>
      <c r="I150" s="18"/>
      <c r="J150" s="7"/>
      <c r="K150" s="90"/>
      <c r="L150" s="90"/>
      <c r="M150" s="90"/>
    </row>
    <row r="151" spans="1:67" x14ac:dyDescent="0.2">
      <c r="A151" s="5"/>
      <c r="B151" s="6"/>
      <c r="C151" s="14"/>
      <c r="D151" s="18"/>
      <c r="E151" s="14"/>
      <c r="F151" s="18"/>
      <c r="G151" s="14"/>
      <c r="H151" s="18"/>
      <c r="I151" s="18"/>
      <c r="J151" s="7"/>
      <c r="K151" s="90"/>
      <c r="L151" s="90"/>
      <c r="M151" s="90"/>
    </row>
    <row r="152" spans="1:67" x14ac:dyDescent="0.2">
      <c r="A152" s="5"/>
      <c r="B152" s="6"/>
      <c r="C152" s="14"/>
      <c r="D152" s="18"/>
      <c r="E152" s="14"/>
      <c r="F152" s="18"/>
      <c r="G152" s="14"/>
      <c r="H152" s="18"/>
      <c r="I152" s="18"/>
      <c r="J152" s="7"/>
      <c r="K152" s="90"/>
      <c r="L152" s="90"/>
      <c r="M152" s="90"/>
    </row>
    <row r="153" spans="1:67" ht="11.25" customHeight="1" x14ac:dyDescent="0.2">
      <c r="B153" s="10"/>
      <c r="C153" s="16"/>
    </row>
    <row r="154" spans="1:67" ht="12" customHeight="1" x14ac:dyDescent="0.2">
      <c r="B154" s="11"/>
      <c r="C154" s="16"/>
    </row>
    <row r="155" spans="1:67" ht="13.5" customHeight="1" x14ac:dyDescent="0.2">
      <c r="B155" s="11"/>
      <c r="C155" s="16"/>
    </row>
    <row r="156" spans="1:67" ht="12.75" customHeight="1" x14ac:dyDescent="0.2">
      <c r="B156" s="11"/>
      <c r="C156" s="16"/>
    </row>
    <row r="157" spans="1:67" x14ac:dyDescent="0.2">
      <c r="B157" s="11"/>
      <c r="C157" s="16"/>
    </row>
    <row r="158" spans="1:67" x14ac:dyDescent="0.2">
      <c r="B158" s="12"/>
      <c r="C158" s="16"/>
    </row>
  </sheetData>
  <mergeCells count="3">
    <mergeCell ref="A1:B1"/>
    <mergeCell ref="A2:J2"/>
    <mergeCell ref="B147:D147"/>
  </mergeCells>
  <printOptions horizontalCentered="1"/>
  <pageMargins left="0.39370078740157499" right="0" top="0.39370078740157499" bottom="0" header="0" footer="0"/>
  <pageSetup paperSize="9" scale="57" fitToHeight="0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кэс октябрь</vt:lpstr>
      <vt:lpstr>'кэс октябрь'!Область_печати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Prof-RomanovaAA</dc:creator>
  <cp:lastModifiedBy>user</cp:lastModifiedBy>
  <cp:lastPrinted>2023-01-17T00:55:55Z</cp:lastPrinted>
  <dcterms:created xsi:type="dcterms:W3CDTF">2007-09-10T10:22:46Z</dcterms:created>
  <dcterms:modified xsi:type="dcterms:W3CDTF">2023-01-17T00:55:56Z</dcterms:modified>
</cp:coreProperties>
</file>